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9035" windowHeight="12270"/>
  </bookViews>
  <sheets>
    <sheet name="Introduction" sheetId="2" r:id="rId1"/>
    <sheet name="Calculations" sheetId="1" r:id="rId2"/>
  </sheets>
  <definedNames>
    <definedName name="_xlnm._FilterDatabase" localSheetId="1" hidden="1">Calculations!$A$1:$J$367</definedName>
  </definedNames>
  <calcPr calcId="145621"/>
</workbook>
</file>

<file path=xl/calcChain.xml><?xml version="1.0" encoding="utf-8"?>
<calcChain xmlns="http://schemas.openxmlformats.org/spreadsheetml/2006/main">
  <c r="L367" i="1" l="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 r="L2" i="1"/>
  <c r="D2" i="1"/>
  <c r="M2" i="1" s="1"/>
  <c r="N2" i="1" s="1"/>
  <c r="R2" i="1" s="1"/>
  <c r="P2" i="1" l="1"/>
  <c r="Q2" i="1"/>
  <c r="X2" i="1"/>
  <c r="Y2" i="1" s="1"/>
  <c r="AB2" i="1" s="1"/>
  <c r="D3" i="1"/>
  <c r="AC2" i="1" l="1"/>
  <c r="AF2" i="1" s="1"/>
  <c r="S2" i="1"/>
  <c r="U2" i="1" s="1"/>
  <c r="V2" i="1" s="1"/>
  <c r="M3" i="1"/>
  <c r="N3" i="1" s="1"/>
  <c r="D4" i="1"/>
  <c r="AG2" i="1"/>
  <c r="AE2" i="1" l="1"/>
  <c r="T2" i="1"/>
  <c r="W2" i="1" s="1"/>
  <c r="M4" i="1"/>
  <c r="N4" i="1" s="1"/>
  <c r="D5" i="1"/>
  <c r="R3" i="1"/>
  <c r="Q3" i="1"/>
  <c r="X3" i="1"/>
  <c r="Y3" i="1" s="1"/>
  <c r="P3" i="1"/>
  <c r="Z2" i="1" l="1"/>
  <c r="AA2" i="1"/>
  <c r="S3" i="1"/>
  <c r="T3" i="1" s="1"/>
  <c r="W3" i="1" s="1"/>
  <c r="M5" i="1"/>
  <c r="N5" i="1" s="1"/>
  <c r="D6" i="1"/>
  <c r="AB3" i="1"/>
  <c r="AC3" i="1" s="1"/>
  <c r="R4" i="1"/>
  <c r="X4" i="1"/>
  <c r="Y4" i="1" s="1"/>
  <c r="Q4" i="1"/>
  <c r="P4" i="1"/>
  <c r="AD2" i="1" l="1"/>
  <c r="AH2" i="1"/>
  <c r="Z3" i="1"/>
  <c r="AA3" i="1"/>
  <c r="AB4" i="1"/>
  <c r="AC4" i="1" s="1"/>
  <c r="AF3" i="1"/>
  <c r="AG3" i="1" s="1"/>
  <c r="AE3" i="1"/>
  <c r="R5" i="1"/>
  <c r="Q5" i="1"/>
  <c r="X5" i="1"/>
  <c r="Y5" i="1" s="1"/>
  <c r="P5" i="1"/>
  <c r="S4" i="1"/>
  <c r="T4" i="1" s="1"/>
  <c r="W4" i="1" s="1"/>
  <c r="M6" i="1"/>
  <c r="N6" i="1" s="1"/>
  <c r="D7" i="1"/>
  <c r="U3" i="1"/>
  <c r="V3" i="1" s="1"/>
  <c r="AI2" i="1" l="1"/>
  <c r="AJ2" i="1" s="1"/>
  <c r="AK2" i="1" s="1"/>
  <c r="AL2" i="1"/>
  <c r="H2" i="1"/>
  <c r="I2" i="1" s="1"/>
  <c r="J2" i="1" s="1"/>
  <c r="G2" i="1"/>
  <c r="F2" i="1"/>
  <c r="E2" i="1" s="1"/>
  <c r="Z4" i="1"/>
  <c r="AA4" i="1"/>
  <c r="R6" i="1"/>
  <c r="P6" i="1"/>
  <c r="X6" i="1"/>
  <c r="Y6" i="1" s="1"/>
  <c r="Q6" i="1"/>
  <c r="AB5" i="1"/>
  <c r="AC5" i="1" s="1"/>
  <c r="M7" i="1"/>
  <c r="N7" i="1" s="1"/>
  <c r="D8" i="1"/>
  <c r="U4" i="1"/>
  <c r="V4" i="1" s="1"/>
  <c r="S5" i="1"/>
  <c r="T5" i="1" s="1"/>
  <c r="W5" i="1" s="1"/>
  <c r="Z5" i="1" s="1"/>
  <c r="AD3" i="1"/>
  <c r="H3" i="1" s="1"/>
  <c r="I3" i="1" s="1"/>
  <c r="J3" i="1" s="1"/>
  <c r="AH3" i="1"/>
  <c r="AI3" i="1" s="1"/>
  <c r="AE4" i="1"/>
  <c r="AF4" i="1"/>
  <c r="AG4" i="1" s="1"/>
  <c r="U5" i="1" l="1"/>
  <c r="V5" i="1" s="1"/>
  <c r="G3" i="1"/>
  <c r="M8" i="1"/>
  <c r="N8" i="1" s="1"/>
  <c r="D9" i="1"/>
  <c r="AL3" i="1"/>
  <c r="AE5" i="1"/>
  <c r="AF5" i="1"/>
  <c r="AG5" i="1" s="1"/>
  <c r="S6" i="1"/>
  <c r="U6" i="1" s="1"/>
  <c r="V6" i="1" s="1"/>
  <c r="T6" i="1"/>
  <c r="W6" i="1" s="1"/>
  <c r="Z6" i="1" s="1"/>
  <c r="AD4" i="1"/>
  <c r="H4" i="1" s="1"/>
  <c r="I4" i="1" s="1"/>
  <c r="J4" i="1" s="1"/>
  <c r="AH4" i="1"/>
  <c r="AI4" i="1" s="1"/>
  <c r="AJ3" i="1"/>
  <c r="AK3" i="1" s="1"/>
  <c r="F3" i="1"/>
  <c r="E3" i="1" s="1"/>
  <c r="R7" i="1"/>
  <c r="Q7" i="1"/>
  <c r="P7" i="1"/>
  <c r="X7" i="1"/>
  <c r="Y7" i="1" s="1"/>
  <c r="AA5" i="1"/>
  <c r="AB6" i="1"/>
  <c r="AC6" i="1" s="1"/>
  <c r="AA6" i="1" l="1"/>
  <c r="AD6" i="1" s="1"/>
  <c r="H6" i="1" s="1"/>
  <c r="I6" i="1" s="1"/>
  <c r="J6" i="1" s="1"/>
  <c r="F4" i="1"/>
  <c r="E4" i="1" s="1"/>
  <c r="G4" i="1"/>
  <c r="AB7" i="1"/>
  <c r="AC7" i="1" s="1"/>
  <c r="S7" i="1"/>
  <c r="U7" i="1" s="1"/>
  <c r="V7" i="1" s="1"/>
  <c r="R8" i="1"/>
  <c r="X8" i="1"/>
  <c r="Y8" i="1" s="1"/>
  <c r="P8" i="1"/>
  <c r="Q8" i="1"/>
  <c r="AF6" i="1"/>
  <c r="AG6" i="1" s="1"/>
  <c r="AE6" i="1"/>
  <c r="AD5" i="1"/>
  <c r="H5" i="1" s="1"/>
  <c r="I5" i="1" s="1"/>
  <c r="J5" i="1" s="1"/>
  <c r="AH5" i="1"/>
  <c r="AI5" i="1" s="1"/>
  <c r="AJ4" i="1"/>
  <c r="AK4" i="1" s="1"/>
  <c r="M9" i="1"/>
  <c r="N9" i="1" s="1"/>
  <c r="D10" i="1"/>
  <c r="AL4" i="1"/>
  <c r="F5" i="1" l="1"/>
  <c r="E5" i="1" s="1"/>
  <c r="AH6" i="1"/>
  <c r="AI6" i="1" s="1"/>
  <c r="AJ6" i="1" s="1"/>
  <c r="AK6" i="1" s="1"/>
  <c r="G5" i="1"/>
  <c r="M10" i="1"/>
  <c r="N10" i="1" s="1"/>
  <c r="D11" i="1"/>
  <c r="AJ5" i="1"/>
  <c r="AK5" i="1" s="1"/>
  <c r="F6" i="1"/>
  <c r="E6" i="1" s="1"/>
  <c r="G6" i="1"/>
  <c r="S8" i="1"/>
  <c r="U8" i="1" s="1"/>
  <c r="V8" i="1" s="1"/>
  <c r="AB8" i="1"/>
  <c r="AC8" i="1" s="1"/>
  <c r="AL5" i="1"/>
  <c r="R9" i="1"/>
  <c r="Q9" i="1"/>
  <c r="X9" i="1"/>
  <c r="Y9" i="1" s="1"/>
  <c r="P9" i="1"/>
  <c r="T7" i="1"/>
  <c r="W7" i="1" s="1"/>
  <c r="AL6" i="1"/>
  <c r="AF7" i="1"/>
  <c r="AG7" i="1" s="1"/>
  <c r="AE7" i="1"/>
  <c r="T8" i="1" l="1"/>
  <c r="W8" i="1" s="1"/>
  <c r="Z8" i="1" s="1"/>
  <c r="S9" i="1"/>
  <c r="U9" i="1" s="1"/>
  <c r="V9" i="1" s="1"/>
  <c r="AE8" i="1"/>
  <c r="AF8" i="1"/>
  <c r="AG8" i="1" s="1"/>
  <c r="R10" i="1"/>
  <c r="Q10" i="1"/>
  <c r="X10" i="1"/>
  <c r="Y10" i="1" s="1"/>
  <c r="P10" i="1"/>
  <c r="Z7" i="1"/>
  <c r="AA7" i="1"/>
  <c r="AB9" i="1"/>
  <c r="AC9" i="1" s="1"/>
  <c r="AA8" i="1"/>
  <c r="M11" i="1"/>
  <c r="N11" i="1" s="1"/>
  <c r="D12" i="1"/>
  <c r="R11" i="1" l="1"/>
  <c r="P11" i="1"/>
  <c r="Q11" i="1"/>
  <c r="X11" i="1"/>
  <c r="Y11" i="1" s="1"/>
  <c r="S10" i="1"/>
  <c r="U10" i="1" s="1"/>
  <c r="V10" i="1" s="1"/>
  <c r="T9" i="1"/>
  <c r="W9" i="1" s="1"/>
  <c r="M12" i="1"/>
  <c r="N12" i="1" s="1"/>
  <c r="D13" i="1"/>
  <c r="AD8" i="1"/>
  <c r="H8" i="1" s="1"/>
  <c r="I8" i="1" s="1"/>
  <c r="J8" i="1" s="1"/>
  <c r="AH8" i="1"/>
  <c r="AI8" i="1" s="1"/>
  <c r="AE9" i="1"/>
  <c r="AF9" i="1"/>
  <c r="AG9" i="1" s="1"/>
  <c r="AD7" i="1"/>
  <c r="AH7" i="1"/>
  <c r="AB10" i="1"/>
  <c r="AC10" i="1" s="1"/>
  <c r="F8" i="1"/>
  <c r="E8" i="1" s="1"/>
  <c r="G8" i="1"/>
  <c r="AI7" i="1" l="1"/>
  <c r="AL7" i="1"/>
  <c r="AJ8" i="1"/>
  <c r="AK8" i="1" s="1"/>
  <c r="M13" i="1"/>
  <c r="N13" i="1" s="1"/>
  <c r="D14" i="1"/>
  <c r="Z9" i="1"/>
  <c r="AA9" i="1"/>
  <c r="T10" i="1"/>
  <c r="W10" i="1" s="1"/>
  <c r="S11" i="1"/>
  <c r="U11" i="1" s="1"/>
  <c r="V11" i="1" s="1"/>
  <c r="AE10" i="1"/>
  <c r="AF10" i="1"/>
  <c r="AG10" i="1" s="1"/>
  <c r="H7" i="1"/>
  <c r="I7" i="1" s="1"/>
  <c r="J7" i="1" s="1"/>
  <c r="G7" i="1"/>
  <c r="F7" i="1"/>
  <c r="E7" i="1" s="1"/>
  <c r="R12" i="1"/>
  <c r="P12" i="1"/>
  <c r="X12" i="1"/>
  <c r="Y12" i="1" s="1"/>
  <c r="Q12" i="1"/>
  <c r="AL8" i="1"/>
  <c r="AB11" i="1"/>
  <c r="AC11" i="1" s="1"/>
  <c r="T11" i="1"/>
  <c r="W11" i="1" s="1"/>
  <c r="Z11" i="1" s="1"/>
  <c r="AA11" i="1" l="1"/>
  <c r="AD11" i="1" s="1"/>
  <c r="H11" i="1" s="1"/>
  <c r="I11" i="1" s="1"/>
  <c r="J11" i="1" s="1"/>
  <c r="AB12" i="1"/>
  <c r="AC12" i="1" s="1"/>
  <c r="AD9" i="1"/>
  <c r="AH9" i="1"/>
  <c r="M14" i="1"/>
  <c r="N14" i="1" s="1"/>
  <c r="D15" i="1"/>
  <c r="AJ7" i="1"/>
  <c r="AK7" i="1" s="1"/>
  <c r="AE11" i="1"/>
  <c r="AF11" i="1"/>
  <c r="AG11" i="1" s="1"/>
  <c r="S12" i="1"/>
  <c r="U12" i="1" s="1"/>
  <c r="V12" i="1" s="1"/>
  <c r="Z10" i="1"/>
  <c r="AA10" i="1"/>
  <c r="R13" i="1"/>
  <c r="Q13" i="1"/>
  <c r="X13" i="1"/>
  <c r="Y13" i="1" s="1"/>
  <c r="P13" i="1"/>
  <c r="T12" i="1" l="1"/>
  <c r="W12" i="1" s="1"/>
  <c r="Z12" i="1" s="1"/>
  <c r="S13" i="1"/>
  <c r="T13" i="1" s="1"/>
  <c r="W13" i="1" s="1"/>
  <c r="AD10" i="1"/>
  <c r="AH10" i="1"/>
  <c r="F11" i="1"/>
  <c r="E11" i="1" s="1"/>
  <c r="G11" i="1"/>
  <c r="R14" i="1"/>
  <c r="P14" i="1"/>
  <c r="X14" i="1"/>
  <c r="Y14" i="1" s="1"/>
  <c r="Q14" i="1"/>
  <c r="H9" i="1"/>
  <c r="I9" i="1" s="1"/>
  <c r="J9" i="1" s="1"/>
  <c r="F9" i="1"/>
  <c r="G9" i="1"/>
  <c r="AE12" i="1"/>
  <c r="AF12" i="1"/>
  <c r="AG12" i="1" s="1"/>
  <c r="AB13" i="1"/>
  <c r="AC13" i="1" s="1"/>
  <c r="M15" i="1"/>
  <c r="N15" i="1" s="1"/>
  <c r="D16" i="1"/>
  <c r="AI9" i="1"/>
  <c r="AL9" i="1"/>
  <c r="AA12" i="1"/>
  <c r="AH11" i="1"/>
  <c r="AI11" i="1" s="1"/>
  <c r="E9" i="1" l="1"/>
  <c r="Z13" i="1"/>
  <c r="AA13" i="1"/>
  <c r="U13" i="1"/>
  <c r="V13" i="1" s="1"/>
  <c r="AD12" i="1"/>
  <c r="H12" i="1" s="1"/>
  <c r="I12" i="1" s="1"/>
  <c r="J12" i="1" s="1"/>
  <c r="AH12" i="1"/>
  <c r="AI12" i="1" s="1"/>
  <c r="AJ9" i="1"/>
  <c r="AK9" i="1" s="1"/>
  <c r="R15" i="1"/>
  <c r="P15" i="1"/>
  <c r="X15" i="1"/>
  <c r="Y15" i="1" s="1"/>
  <c r="Q15" i="1"/>
  <c r="AD13" i="1"/>
  <c r="H13" i="1" s="1"/>
  <c r="I13" i="1" s="1"/>
  <c r="J13" i="1" s="1"/>
  <c r="F12" i="1"/>
  <c r="E12" i="1" s="1"/>
  <c r="G12" i="1"/>
  <c r="S14" i="1"/>
  <c r="U14" i="1" s="1"/>
  <c r="V14" i="1" s="1"/>
  <c r="AI10" i="1"/>
  <c r="AL10" i="1"/>
  <c r="AJ11" i="1"/>
  <c r="AK11" i="1" s="1"/>
  <c r="M16" i="1"/>
  <c r="N16" i="1" s="1"/>
  <c r="D17" i="1"/>
  <c r="AL11" i="1"/>
  <c r="AE13" i="1"/>
  <c r="AF13" i="1"/>
  <c r="AG13" i="1" s="1"/>
  <c r="AL12" i="1"/>
  <c r="AB14" i="1"/>
  <c r="AC14" i="1" s="1"/>
  <c r="H10" i="1"/>
  <c r="I10" i="1" s="1"/>
  <c r="J10" i="1" s="1"/>
  <c r="F10" i="1"/>
  <c r="G10" i="1"/>
  <c r="E10" i="1" l="1"/>
  <c r="T14" i="1"/>
  <c r="W14" i="1" s="1"/>
  <c r="AE14" i="1"/>
  <c r="AF14" i="1"/>
  <c r="AG14" i="1" s="1"/>
  <c r="R16" i="1"/>
  <c r="P16" i="1"/>
  <c r="X16" i="1"/>
  <c r="Y16" i="1" s="1"/>
  <c r="Q16" i="1"/>
  <c r="AJ10" i="1"/>
  <c r="AK10" i="1" s="1"/>
  <c r="AH13" i="1"/>
  <c r="AI13" i="1" s="1"/>
  <c r="S15" i="1"/>
  <c r="U15" i="1" s="1"/>
  <c r="V15" i="1" s="1"/>
  <c r="AJ12" i="1"/>
  <c r="AK12" i="1" s="1"/>
  <c r="G13" i="1"/>
  <c r="F13" i="1"/>
  <c r="E13" i="1" s="1"/>
  <c r="M17" i="1"/>
  <c r="N17" i="1" s="1"/>
  <c r="D18" i="1"/>
  <c r="AB15" i="1"/>
  <c r="AC15" i="1" s="1"/>
  <c r="T15" i="1" l="1"/>
  <c r="W15" i="1" s="1"/>
  <c r="Z14" i="1"/>
  <c r="AA14" i="1"/>
  <c r="AD14" i="1" s="1"/>
  <c r="H14" i="1" s="1"/>
  <c r="I14" i="1" s="1"/>
  <c r="J14" i="1" s="1"/>
  <c r="AE15" i="1"/>
  <c r="AF15" i="1"/>
  <c r="AG15" i="1" s="1"/>
  <c r="R17" i="1"/>
  <c r="Q17" i="1"/>
  <c r="X17" i="1"/>
  <c r="Y17" i="1" s="1"/>
  <c r="P17" i="1"/>
  <c r="AJ13" i="1"/>
  <c r="AK13" i="1" s="1"/>
  <c r="AB16" i="1"/>
  <c r="AC16" i="1" s="1"/>
  <c r="M18" i="1"/>
  <c r="N18" i="1" s="1"/>
  <c r="D19" i="1"/>
  <c r="S16" i="1"/>
  <c r="U16" i="1" s="1"/>
  <c r="V16" i="1" s="1"/>
  <c r="AL13" i="1"/>
  <c r="G14" i="1" l="1"/>
  <c r="Z15" i="1"/>
  <c r="AA15" i="1"/>
  <c r="F14" i="1"/>
  <c r="E14" i="1" s="1"/>
  <c r="T16" i="1"/>
  <c r="W16" i="1" s="1"/>
  <c r="Z16" i="1" s="1"/>
  <c r="AH14" i="1"/>
  <c r="M19" i="1"/>
  <c r="N19" i="1" s="1"/>
  <c r="D20" i="1"/>
  <c r="AA16" i="1"/>
  <c r="S17" i="1"/>
  <c r="T17" i="1" s="1"/>
  <c r="W17" i="1" s="1"/>
  <c r="R18" i="1"/>
  <c r="X18" i="1"/>
  <c r="Y18" i="1" s="1"/>
  <c r="P18" i="1"/>
  <c r="Q18" i="1"/>
  <c r="AE16" i="1"/>
  <c r="AF16" i="1"/>
  <c r="AG16" i="1" s="1"/>
  <c r="AB17" i="1"/>
  <c r="AC17" i="1" s="1"/>
  <c r="Z17" i="1" l="1"/>
  <c r="AA17" i="1"/>
  <c r="U17" i="1"/>
  <c r="V17" i="1" s="1"/>
  <c r="AD15" i="1"/>
  <c r="AH15" i="1"/>
  <c r="AI14" i="1"/>
  <c r="AJ14" i="1" s="1"/>
  <c r="AK14" i="1" s="1"/>
  <c r="AL14" i="1"/>
  <c r="AE17" i="1"/>
  <c r="AF17" i="1"/>
  <c r="AG17" i="1" s="1"/>
  <c r="M20" i="1"/>
  <c r="N20" i="1" s="1"/>
  <c r="D21" i="1"/>
  <c r="AD17" i="1"/>
  <c r="H17" i="1" s="1"/>
  <c r="I17" i="1" s="1"/>
  <c r="J17" i="1" s="1"/>
  <c r="S18" i="1"/>
  <c r="T18" i="1" s="1"/>
  <c r="W18" i="1" s="1"/>
  <c r="AB18" i="1"/>
  <c r="AC18" i="1" s="1"/>
  <c r="AD16" i="1"/>
  <c r="H16" i="1" s="1"/>
  <c r="I16" i="1" s="1"/>
  <c r="J16" i="1" s="1"/>
  <c r="AH16" i="1"/>
  <c r="AI16" i="1" s="1"/>
  <c r="R19" i="1"/>
  <c r="Q19" i="1"/>
  <c r="X19" i="1"/>
  <c r="Y19" i="1" s="1"/>
  <c r="P19" i="1"/>
  <c r="AH17" i="1" l="1"/>
  <c r="AI17" i="1" s="1"/>
  <c r="H15" i="1"/>
  <c r="I15" i="1" s="1"/>
  <c r="J15" i="1" s="1"/>
  <c r="F15" i="1"/>
  <c r="G15" i="1"/>
  <c r="AI15" i="1"/>
  <c r="AJ15" i="1" s="1"/>
  <c r="AK15" i="1" s="1"/>
  <c r="AL15" i="1"/>
  <c r="Z18" i="1"/>
  <c r="AA18" i="1"/>
  <c r="AE18" i="1"/>
  <c r="AF18" i="1"/>
  <c r="AG18" i="1" s="1"/>
  <c r="AJ17" i="1"/>
  <c r="AK17" i="1" s="1"/>
  <c r="M21" i="1"/>
  <c r="N21" i="1" s="1"/>
  <c r="D22" i="1"/>
  <c r="G16" i="1"/>
  <c r="AL17" i="1"/>
  <c r="AB19" i="1"/>
  <c r="AC19" i="1" s="1"/>
  <c r="S19" i="1"/>
  <c r="T19" i="1" s="1"/>
  <c r="W19" i="1" s="1"/>
  <c r="AJ16" i="1"/>
  <c r="AK16" i="1" s="1"/>
  <c r="U18" i="1"/>
  <c r="V18" i="1" s="1"/>
  <c r="AL16" i="1"/>
  <c r="R20" i="1"/>
  <c r="Q20" i="1"/>
  <c r="P20" i="1"/>
  <c r="X20" i="1"/>
  <c r="Y20" i="1" s="1"/>
  <c r="F16" i="1"/>
  <c r="E16" i="1" s="1"/>
  <c r="F17" i="1"/>
  <c r="E17" i="1" s="1"/>
  <c r="G17" i="1"/>
  <c r="E15" i="1" l="1"/>
  <c r="Z19" i="1"/>
  <c r="AA19" i="1"/>
  <c r="AB20" i="1"/>
  <c r="AC20" i="1" s="1"/>
  <c r="S20" i="1"/>
  <c r="U20" i="1"/>
  <c r="V20" i="1" s="1"/>
  <c r="U19" i="1"/>
  <c r="V19" i="1" s="1"/>
  <c r="M22" i="1"/>
  <c r="N22" i="1" s="1"/>
  <c r="D23" i="1"/>
  <c r="AD18" i="1"/>
  <c r="H18" i="1" s="1"/>
  <c r="I18" i="1" s="1"/>
  <c r="J18" i="1" s="1"/>
  <c r="AH18" i="1"/>
  <c r="AI18" i="1" s="1"/>
  <c r="T20" i="1"/>
  <c r="W20" i="1" s="1"/>
  <c r="Z20" i="1" s="1"/>
  <c r="AE19" i="1"/>
  <c r="AF19" i="1"/>
  <c r="AG19" i="1" s="1"/>
  <c r="R21" i="1"/>
  <c r="Q21" i="1"/>
  <c r="X21" i="1"/>
  <c r="Y21" i="1" s="1"/>
  <c r="P21" i="1"/>
  <c r="F18" i="1" l="1"/>
  <c r="E18" i="1" s="1"/>
  <c r="G18" i="1"/>
  <c r="AJ18" i="1"/>
  <c r="AK18" i="1" s="1"/>
  <c r="AL18" i="1"/>
  <c r="R22" i="1"/>
  <c r="X22" i="1"/>
  <c r="Y22" i="1" s="1"/>
  <c r="Q22" i="1"/>
  <c r="P22" i="1"/>
  <c r="AE20" i="1"/>
  <c r="AF20" i="1"/>
  <c r="AG20" i="1" s="1"/>
  <c r="AD19" i="1"/>
  <c r="H19" i="1" s="1"/>
  <c r="I19" i="1" s="1"/>
  <c r="J19" i="1" s="1"/>
  <c r="AH19" i="1"/>
  <c r="AI19" i="1" s="1"/>
  <c r="S21" i="1"/>
  <c r="T21" i="1" s="1"/>
  <c r="W21" i="1" s="1"/>
  <c r="AB21" i="1"/>
  <c r="AC21" i="1" s="1"/>
  <c r="F19" i="1"/>
  <c r="E19" i="1" s="1"/>
  <c r="M23" i="1"/>
  <c r="N23" i="1" s="1"/>
  <c r="D24" i="1"/>
  <c r="AA20" i="1"/>
  <c r="G19" i="1" l="1"/>
  <c r="Z21" i="1"/>
  <c r="AA21" i="1"/>
  <c r="AE21" i="1"/>
  <c r="AF21" i="1"/>
  <c r="AG21" i="1" s="1"/>
  <c r="AB22" i="1"/>
  <c r="AC22" i="1" s="1"/>
  <c r="M24" i="1"/>
  <c r="N24" i="1" s="1"/>
  <c r="D25" i="1"/>
  <c r="AJ19" i="1"/>
  <c r="AK19" i="1" s="1"/>
  <c r="AD20" i="1"/>
  <c r="H20" i="1" s="1"/>
  <c r="I20" i="1" s="1"/>
  <c r="J20" i="1" s="1"/>
  <c r="AH20" i="1"/>
  <c r="AI20" i="1" s="1"/>
  <c r="R23" i="1"/>
  <c r="Q23" i="1"/>
  <c r="X23" i="1"/>
  <c r="Y23" i="1" s="1"/>
  <c r="P23" i="1"/>
  <c r="U21" i="1"/>
  <c r="V21" i="1" s="1"/>
  <c r="S22" i="1"/>
  <c r="T22" i="1" s="1"/>
  <c r="W22" i="1" s="1"/>
  <c r="AL19" i="1"/>
  <c r="F20" i="1" l="1"/>
  <c r="E20" i="1" s="1"/>
  <c r="G20" i="1"/>
  <c r="Z22" i="1"/>
  <c r="AA22" i="1"/>
  <c r="U22" i="1"/>
  <c r="V22" i="1" s="1"/>
  <c r="S23" i="1"/>
  <c r="T23" i="1" s="1"/>
  <c r="W23" i="1" s="1"/>
  <c r="AJ20" i="1"/>
  <c r="AK20" i="1" s="1"/>
  <c r="M25" i="1"/>
  <c r="N25" i="1" s="1"/>
  <c r="D26" i="1"/>
  <c r="AD21" i="1"/>
  <c r="H21" i="1" s="1"/>
  <c r="I21" i="1" s="1"/>
  <c r="J21" i="1" s="1"/>
  <c r="AH21" i="1"/>
  <c r="AI21" i="1" s="1"/>
  <c r="AB23" i="1"/>
  <c r="AC23" i="1" s="1"/>
  <c r="R24" i="1"/>
  <c r="X24" i="1"/>
  <c r="Y24" i="1" s="1"/>
  <c r="P24" i="1"/>
  <c r="Q24" i="1"/>
  <c r="AE22" i="1"/>
  <c r="AF22" i="1"/>
  <c r="AG22" i="1" s="1"/>
  <c r="AL20" i="1"/>
  <c r="F21" i="1"/>
  <c r="E21" i="1" s="1"/>
  <c r="G21" i="1" l="1"/>
  <c r="Z23" i="1"/>
  <c r="AA23" i="1"/>
  <c r="S24" i="1"/>
  <c r="U24" i="1" s="1"/>
  <c r="V24" i="1" s="1"/>
  <c r="AB24" i="1"/>
  <c r="AC24" i="1" s="1"/>
  <c r="AE23" i="1"/>
  <c r="AF23" i="1"/>
  <c r="AG23" i="1" s="1"/>
  <c r="M26" i="1"/>
  <c r="N26" i="1" s="1"/>
  <c r="D27" i="1"/>
  <c r="U23" i="1"/>
  <c r="V23" i="1" s="1"/>
  <c r="AD22" i="1"/>
  <c r="H22" i="1" s="1"/>
  <c r="I22" i="1" s="1"/>
  <c r="J22" i="1" s="1"/>
  <c r="AH22" i="1"/>
  <c r="AI22" i="1" s="1"/>
  <c r="G22" i="1"/>
  <c r="T24" i="1"/>
  <c r="W24" i="1" s="1"/>
  <c r="Z24" i="1" s="1"/>
  <c r="AJ21" i="1"/>
  <c r="AK21" i="1" s="1"/>
  <c r="AL21" i="1"/>
  <c r="R25" i="1"/>
  <c r="X25" i="1"/>
  <c r="Y25" i="1" s="1"/>
  <c r="Q25" i="1"/>
  <c r="P25" i="1"/>
  <c r="F22" i="1" l="1"/>
  <c r="E22" i="1" s="1"/>
  <c r="AJ22" i="1"/>
  <c r="AK22" i="1" s="1"/>
  <c r="R26" i="1"/>
  <c r="X26" i="1"/>
  <c r="Y26" i="1" s="1"/>
  <c r="Q26" i="1"/>
  <c r="P26" i="1"/>
  <c r="AE24" i="1"/>
  <c r="AF24" i="1"/>
  <c r="AG24" i="1" s="1"/>
  <c r="AD23" i="1"/>
  <c r="H23" i="1" s="1"/>
  <c r="I23" i="1" s="1"/>
  <c r="J23" i="1" s="1"/>
  <c r="AH23" i="1"/>
  <c r="AI23" i="1" s="1"/>
  <c r="S25" i="1"/>
  <c r="U25" i="1" s="1"/>
  <c r="V25" i="1" s="1"/>
  <c r="AB25" i="1"/>
  <c r="AC25" i="1" s="1"/>
  <c r="M27" i="1"/>
  <c r="N27" i="1" s="1"/>
  <c r="D28" i="1"/>
  <c r="AA24" i="1"/>
  <c r="AL22" i="1"/>
  <c r="T25" i="1" l="1"/>
  <c r="W25" i="1" s="1"/>
  <c r="AL23" i="1"/>
  <c r="F23" i="1"/>
  <c r="E23" i="1" s="1"/>
  <c r="AD24" i="1"/>
  <c r="H24" i="1" s="1"/>
  <c r="I24" i="1" s="1"/>
  <c r="J24" i="1" s="1"/>
  <c r="AH24" i="1"/>
  <c r="AI24" i="1" s="1"/>
  <c r="M28" i="1"/>
  <c r="N28" i="1" s="1"/>
  <c r="D29" i="1"/>
  <c r="AJ23" i="1"/>
  <c r="AK23" i="1" s="1"/>
  <c r="AL24" i="1"/>
  <c r="AB26" i="1"/>
  <c r="AC26" i="1" s="1"/>
  <c r="R27" i="1"/>
  <c r="Q27" i="1"/>
  <c r="X27" i="1"/>
  <c r="Y27" i="1" s="1"/>
  <c r="P27" i="1"/>
  <c r="AE25" i="1"/>
  <c r="AF25" i="1"/>
  <c r="AG25" i="1" s="1"/>
  <c r="G24" i="1"/>
  <c r="G23" i="1"/>
  <c r="S26" i="1"/>
  <c r="T26" i="1" s="1"/>
  <c r="W26" i="1" s="1"/>
  <c r="F24" i="1" l="1"/>
  <c r="E24" i="1"/>
  <c r="Z25" i="1"/>
  <c r="AA25" i="1"/>
  <c r="AD25" i="1" s="1"/>
  <c r="H25" i="1" s="1"/>
  <c r="I25" i="1" s="1"/>
  <c r="J25" i="1" s="1"/>
  <c r="U26" i="1"/>
  <c r="V26" i="1" s="1"/>
  <c r="Z26" i="1"/>
  <c r="AA26" i="1"/>
  <c r="S27" i="1"/>
  <c r="U27" i="1" s="1"/>
  <c r="V27" i="1" s="1"/>
  <c r="M29" i="1"/>
  <c r="N29" i="1" s="1"/>
  <c r="D30" i="1"/>
  <c r="AJ24" i="1"/>
  <c r="AK24" i="1" s="1"/>
  <c r="F25" i="1"/>
  <c r="E25" i="1" s="1"/>
  <c r="AB27" i="1"/>
  <c r="AC27" i="1" s="1"/>
  <c r="AE26" i="1"/>
  <c r="AF26" i="1"/>
  <c r="AG26" i="1" s="1"/>
  <c r="R28" i="1"/>
  <c r="P28" i="1"/>
  <c r="X28" i="1"/>
  <c r="Y28" i="1" s="1"/>
  <c r="Q28" i="1"/>
  <c r="G25" i="1" l="1"/>
  <c r="AH25" i="1"/>
  <c r="AI25" i="1" s="1"/>
  <c r="AJ25" i="1" s="1"/>
  <c r="AK25" i="1" s="1"/>
  <c r="AE27" i="1"/>
  <c r="AF27" i="1"/>
  <c r="AG27" i="1" s="1"/>
  <c r="R29" i="1"/>
  <c r="Q29" i="1"/>
  <c r="X29" i="1"/>
  <c r="Y29" i="1" s="1"/>
  <c r="P29" i="1"/>
  <c r="T27" i="1"/>
  <c r="W27" i="1" s="1"/>
  <c r="AD26" i="1"/>
  <c r="H26" i="1" s="1"/>
  <c r="I26" i="1" s="1"/>
  <c r="J26" i="1" s="1"/>
  <c r="AH26" i="1"/>
  <c r="AI26" i="1" s="1"/>
  <c r="S28" i="1"/>
  <c r="U28" i="1" s="1"/>
  <c r="V28" i="1" s="1"/>
  <c r="AL26" i="1"/>
  <c r="AB28" i="1"/>
  <c r="AC28" i="1" s="1"/>
  <c r="M30" i="1"/>
  <c r="N30" i="1" s="1"/>
  <c r="D31" i="1"/>
  <c r="AL25" i="1" l="1"/>
  <c r="G26" i="1"/>
  <c r="F26" i="1"/>
  <c r="E26" i="1" s="1"/>
  <c r="T28" i="1"/>
  <c r="W28" i="1" s="1"/>
  <c r="Z28" i="1" s="1"/>
  <c r="M31" i="1"/>
  <c r="N31" i="1" s="1"/>
  <c r="D32" i="1"/>
  <c r="AE28" i="1"/>
  <c r="AF28" i="1"/>
  <c r="AG28" i="1" s="1"/>
  <c r="S29" i="1"/>
  <c r="T29" i="1" s="1"/>
  <c r="W29" i="1" s="1"/>
  <c r="R30" i="1"/>
  <c r="P30" i="1"/>
  <c r="Q30" i="1"/>
  <c r="X30" i="1"/>
  <c r="Y30" i="1" s="1"/>
  <c r="AA28" i="1"/>
  <c r="AJ26" i="1"/>
  <c r="AK26" i="1" s="1"/>
  <c r="Z27" i="1"/>
  <c r="AA27" i="1"/>
  <c r="AB29" i="1"/>
  <c r="AC29" i="1" s="1"/>
  <c r="Z29" i="1" l="1"/>
  <c r="AA29" i="1"/>
  <c r="AE29" i="1"/>
  <c r="AF29" i="1"/>
  <c r="AG29" i="1" s="1"/>
  <c r="M32" i="1"/>
  <c r="N32" i="1" s="1"/>
  <c r="D33" i="1"/>
  <c r="AB30" i="1"/>
  <c r="AC30" i="1" s="1"/>
  <c r="AD27" i="1"/>
  <c r="AH27" i="1"/>
  <c r="AD28" i="1"/>
  <c r="H28" i="1" s="1"/>
  <c r="I28" i="1" s="1"/>
  <c r="J28" i="1" s="1"/>
  <c r="AH28" i="1"/>
  <c r="AI28" i="1" s="1"/>
  <c r="S30" i="1"/>
  <c r="T30" i="1" s="1"/>
  <c r="W30" i="1" s="1"/>
  <c r="U29" i="1"/>
  <c r="V29" i="1" s="1"/>
  <c r="F28" i="1"/>
  <c r="E28" i="1" s="1"/>
  <c r="G28" i="1"/>
  <c r="R31" i="1"/>
  <c r="X31" i="1"/>
  <c r="Y31" i="1" s="1"/>
  <c r="Q31" i="1"/>
  <c r="P31" i="1"/>
  <c r="Z30" i="1" l="1"/>
  <c r="AA30" i="1"/>
  <c r="AB31" i="1"/>
  <c r="AC31" i="1" s="1"/>
  <c r="AJ28" i="1"/>
  <c r="AK28" i="1" s="1"/>
  <c r="AI27" i="1"/>
  <c r="AL27" i="1"/>
  <c r="M33" i="1"/>
  <c r="N33" i="1" s="1"/>
  <c r="D34" i="1"/>
  <c r="AL28" i="1"/>
  <c r="AD29" i="1"/>
  <c r="H29" i="1" s="1"/>
  <c r="I29" i="1" s="1"/>
  <c r="J29" i="1" s="1"/>
  <c r="AH29" i="1"/>
  <c r="AI29" i="1" s="1"/>
  <c r="S31" i="1"/>
  <c r="T31" i="1" s="1"/>
  <c r="W31" i="1" s="1"/>
  <c r="U30" i="1"/>
  <c r="V30" i="1" s="1"/>
  <c r="H27" i="1"/>
  <c r="I27" i="1" s="1"/>
  <c r="J27" i="1" s="1"/>
  <c r="F27" i="1"/>
  <c r="G27" i="1"/>
  <c r="AE30" i="1"/>
  <c r="AF30" i="1"/>
  <c r="AG30" i="1" s="1"/>
  <c r="R32" i="1"/>
  <c r="P32" i="1"/>
  <c r="X32" i="1"/>
  <c r="Y32" i="1" s="1"/>
  <c r="Q32" i="1"/>
  <c r="F29" i="1" l="1"/>
  <c r="E29" i="1" s="1"/>
  <c r="E27" i="1"/>
  <c r="Z31" i="1"/>
  <c r="AA31" i="1"/>
  <c r="S32" i="1"/>
  <c r="U32" i="1" s="1"/>
  <c r="V32" i="1" s="1"/>
  <c r="R33" i="1"/>
  <c r="P33" i="1"/>
  <c r="X33" i="1"/>
  <c r="Y33" i="1" s="1"/>
  <c r="Q33" i="1"/>
  <c r="AJ27" i="1"/>
  <c r="AK27" i="1" s="1"/>
  <c r="AE31" i="1"/>
  <c r="AF31" i="1"/>
  <c r="AG31" i="1" s="1"/>
  <c r="AD30" i="1"/>
  <c r="H30" i="1" s="1"/>
  <c r="I30" i="1" s="1"/>
  <c r="J30" i="1" s="1"/>
  <c r="AH30" i="1"/>
  <c r="AI30" i="1" s="1"/>
  <c r="G29" i="1"/>
  <c r="AB32" i="1"/>
  <c r="AC32" i="1" s="1"/>
  <c r="G30" i="1"/>
  <c r="U31" i="1"/>
  <c r="V31" i="1" s="1"/>
  <c r="AJ29" i="1"/>
  <c r="AK29" i="1" s="1"/>
  <c r="AL29" i="1"/>
  <c r="M34" i="1"/>
  <c r="N34" i="1" s="1"/>
  <c r="D35" i="1"/>
  <c r="F30" i="1" l="1"/>
  <c r="E30" i="1" s="1"/>
  <c r="T32" i="1"/>
  <c r="W32" i="1" s="1"/>
  <c r="M35" i="1"/>
  <c r="N35" i="1" s="1"/>
  <c r="D36" i="1"/>
  <c r="AE32" i="1"/>
  <c r="AF32" i="1"/>
  <c r="AG32" i="1" s="1"/>
  <c r="AJ30" i="1"/>
  <c r="AK30" i="1" s="1"/>
  <c r="S33" i="1"/>
  <c r="U33" i="1" s="1"/>
  <c r="V33" i="1" s="1"/>
  <c r="AL30" i="1"/>
  <c r="AD31" i="1"/>
  <c r="H31" i="1" s="1"/>
  <c r="I31" i="1" s="1"/>
  <c r="J31" i="1" s="1"/>
  <c r="AH31" i="1"/>
  <c r="AI31" i="1" s="1"/>
  <c r="R34" i="1"/>
  <c r="X34" i="1"/>
  <c r="Y34" i="1" s="1"/>
  <c r="Q34" i="1"/>
  <c r="P34" i="1"/>
  <c r="G31" i="1"/>
  <c r="AB33" i="1"/>
  <c r="AC33" i="1" s="1"/>
  <c r="F31" i="1" l="1"/>
  <c r="E31" i="1" s="1"/>
  <c r="Z32" i="1"/>
  <c r="AA32" i="1"/>
  <c r="T33" i="1"/>
  <c r="W33" i="1" s="1"/>
  <c r="S34" i="1"/>
  <c r="U34" i="1" s="1"/>
  <c r="V34" i="1" s="1"/>
  <c r="M36" i="1"/>
  <c r="N36" i="1" s="1"/>
  <c r="D37" i="1"/>
  <c r="AF33" i="1"/>
  <c r="AG33" i="1" s="1"/>
  <c r="AE33" i="1"/>
  <c r="AB34" i="1"/>
  <c r="AC34" i="1" s="1"/>
  <c r="AJ31" i="1"/>
  <c r="AK31" i="1" s="1"/>
  <c r="AL31" i="1"/>
  <c r="R35" i="1"/>
  <c r="X35" i="1"/>
  <c r="Y35" i="1" s="1"/>
  <c r="P35" i="1"/>
  <c r="Q35" i="1"/>
  <c r="AD32" i="1" l="1"/>
  <c r="AH32" i="1"/>
  <c r="T34" i="1"/>
  <c r="W34" i="1" s="1"/>
  <c r="Z33" i="1"/>
  <c r="AA33" i="1"/>
  <c r="S35" i="1"/>
  <c r="U35" i="1" s="1"/>
  <c r="V35" i="1" s="1"/>
  <c r="AB35" i="1"/>
  <c r="AC35" i="1" s="1"/>
  <c r="AE34" i="1"/>
  <c r="AF34" i="1"/>
  <c r="AG34" i="1" s="1"/>
  <c r="M37" i="1"/>
  <c r="N37" i="1" s="1"/>
  <c r="D38" i="1"/>
  <c r="R36" i="1"/>
  <c r="Q36" i="1"/>
  <c r="P36" i="1"/>
  <c r="X36" i="1"/>
  <c r="Y36" i="1" s="1"/>
  <c r="T35" i="1" l="1"/>
  <c r="W35" i="1" s="1"/>
  <c r="Z35" i="1" s="1"/>
  <c r="AI32" i="1"/>
  <c r="AJ32" i="1" s="1"/>
  <c r="AK32" i="1" s="1"/>
  <c r="AL32" i="1"/>
  <c r="Z34" i="1"/>
  <c r="AA34" i="1"/>
  <c r="H32" i="1"/>
  <c r="I32" i="1" s="1"/>
  <c r="J32" i="1" s="1"/>
  <c r="G32" i="1"/>
  <c r="F32" i="1"/>
  <c r="E32" i="1" s="1"/>
  <c r="AH33" i="1"/>
  <c r="AD33" i="1"/>
  <c r="AB36" i="1"/>
  <c r="AC36" i="1" s="1"/>
  <c r="M38" i="1"/>
  <c r="N38" i="1" s="1"/>
  <c r="D39" i="1"/>
  <c r="AA35" i="1"/>
  <c r="S36" i="1"/>
  <c r="T36" i="1" s="1"/>
  <c r="W36" i="1" s="1"/>
  <c r="R37" i="1"/>
  <c r="Q37" i="1"/>
  <c r="X37" i="1"/>
  <c r="Y37" i="1" s="1"/>
  <c r="P37" i="1"/>
  <c r="AE35" i="1"/>
  <c r="AF35" i="1"/>
  <c r="AG35" i="1" s="1"/>
  <c r="AD34" i="1" l="1"/>
  <c r="AH34" i="1"/>
  <c r="H33" i="1"/>
  <c r="I33" i="1" s="1"/>
  <c r="J33" i="1" s="1"/>
  <c r="F33" i="1"/>
  <c r="G33" i="1"/>
  <c r="AI33" i="1"/>
  <c r="AL33" i="1"/>
  <c r="Z36" i="1"/>
  <c r="AA36" i="1"/>
  <c r="S37" i="1"/>
  <c r="T37" i="1" s="1"/>
  <c r="W37" i="1" s="1"/>
  <c r="U36" i="1"/>
  <c r="V36" i="1" s="1"/>
  <c r="AD35" i="1"/>
  <c r="H35" i="1" s="1"/>
  <c r="I35" i="1" s="1"/>
  <c r="J35" i="1" s="1"/>
  <c r="AH35" i="1"/>
  <c r="AI35" i="1" s="1"/>
  <c r="M39" i="1"/>
  <c r="N39" i="1" s="1"/>
  <c r="D40" i="1"/>
  <c r="AB37" i="1"/>
  <c r="AC37" i="1" s="1"/>
  <c r="R38" i="1"/>
  <c r="Q38" i="1"/>
  <c r="X38" i="1"/>
  <c r="Y38" i="1" s="1"/>
  <c r="P38" i="1"/>
  <c r="AE36" i="1"/>
  <c r="AF36" i="1"/>
  <c r="AG36" i="1" s="1"/>
  <c r="E33" i="1" l="1"/>
  <c r="AI34" i="1"/>
  <c r="AJ34" i="1" s="1"/>
  <c r="AK34" i="1" s="1"/>
  <c r="AL34" i="1"/>
  <c r="H34" i="1"/>
  <c r="I34" i="1" s="1"/>
  <c r="J34" i="1" s="1"/>
  <c r="F34" i="1"/>
  <c r="G34" i="1"/>
  <c r="AJ33" i="1"/>
  <c r="AK33" i="1" s="1"/>
  <c r="Z37" i="1"/>
  <c r="AA37" i="1"/>
  <c r="AB38" i="1"/>
  <c r="AC38" i="1" s="1"/>
  <c r="S38" i="1"/>
  <c r="T38" i="1" s="1"/>
  <c r="W38" i="1" s="1"/>
  <c r="Z38" i="1" s="1"/>
  <c r="M40" i="1"/>
  <c r="N40" i="1" s="1"/>
  <c r="D41" i="1"/>
  <c r="AJ35" i="1"/>
  <c r="AK35" i="1" s="1"/>
  <c r="U37" i="1"/>
  <c r="V37" i="1" s="1"/>
  <c r="AL35" i="1"/>
  <c r="F35" i="1"/>
  <c r="E35" i="1" s="1"/>
  <c r="AD36" i="1"/>
  <c r="H36" i="1" s="1"/>
  <c r="I36" i="1" s="1"/>
  <c r="J36" i="1" s="1"/>
  <c r="AH36" i="1"/>
  <c r="AI36" i="1" s="1"/>
  <c r="AE37" i="1"/>
  <c r="AF37" i="1"/>
  <c r="AG37" i="1" s="1"/>
  <c r="R39" i="1"/>
  <c r="Q39" i="1"/>
  <c r="X39" i="1"/>
  <c r="Y39" i="1" s="1"/>
  <c r="P39" i="1"/>
  <c r="G35" i="1"/>
  <c r="G36" i="1" l="1"/>
  <c r="E34" i="1"/>
  <c r="U38" i="1"/>
  <c r="V38" i="1" s="1"/>
  <c r="S39" i="1"/>
  <c r="T39" i="1" s="1"/>
  <c r="W39" i="1" s="1"/>
  <c r="F36" i="1"/>
  <c r="E36" i="1" s="1"/>
  <c r="AJ36" i="1"/>
  <c r="AK36" i="1" s="1"/>
  <c r="R40" i="1"/>
  <c r="X40" i="1"/>
  <c r="Y40" i="1" s="1"/>
  <c r="P40" i="1"/>
  <c r="Q40" i="1"/>
  <c r="AL36" i="1"/>
  <c r="AA38" i="1"/>
  <c r="AD37" i="1"/>
  <c r="H37" i="1" s="1"/>
  <c r="I37" i="1" s="1"/>
  <c r="J37" i="1" s="1"/>
  <c r="AH37" i="1"/>
  <c r="AI37" i="1" s="1"/>
  <c r="AB39" i="1"/>
  <c r="AC39" i="1" s="1"/>
  <c r="F37" i="1"/>
  <c r="E37" i="1" s="1"/>
  <c r="G37" i="1"/>
  <c r="M41" i="1"/>
  <c r="N41" i="1" s="1"/>
  <c r="D42" i="1"/>
  <c r="AE38" i="1"/>
  <c r="AF38" i="1"/>
  <c r="AG38" i="1" s="1"/>
  <c r="Z39" i="1" l="1"/>
  <c r="AA39" i="1"/>
  <c r="AE39" i="1"/>
  <c r="AF39" i="1"/>
  <c r="AG39" i="1" s="1"/>
  <c r="AL37" i="1"/>
  <c r="M42" i="1"/>
  <c r="N42" i="1" s="1"/>
  <c r="D43" i="1"/>
  <c r="R41" i="1"/>
  <c r="X41" i="1"/>
  <c r="Y41" i="1" s="1"/>
  <c r="P41" i="1"/>
  <c r="Q41" i="1"/>
  <c r="AJ37" i="1"/>
  <c r="AK37" i="1" s="1"/>
  <c r="AD38" i="1"/>
  <c r="H38" i="1" s="1"/>
  <c r="I38" i="1" s="1"/>
  <c r="J38" i="1" s="1"/>
  <c r="AH38" i="1"/>
  <c r="AI38" i="1" s="1"/>
  <c r="S40" i="1"/>
  <c r="T40" i="1" s="1"/>
  <c r="W40" i="1" s="1"/>
  <c r="AB40" i="1"/>
  <c r="AC40" i="1" s="1"/>
  <c r="U39" i="1"/>
  <c r="V39" i="1" s="1"/>
  <c r="Z40" i="1" l="1"/>
  <c r="AA40" i="1"/>
  <c r="AE40" i="1"/>
  <c r="AF40" i="1"/>
  <c r="AG40" i="1" s="1"/>
  <c r="U40" i="1"/>
  <c r="V40" i="1" s="1"/>
  <c r="AJ38" i="1"/>
  <c r="AK38" i="1" s="1"/>
  <c r="S41" i="1"/>
  <c r="U41" i="1" s="1"/>
  <c r="V41" i="1" s="1"/>
  <c r="AB41" i="1"/>
  <c r="AC41" i="1" s="1"/>
  <c r="G38" i="1"/>
  <c r="M43" i="1"/>
  <c r="N43" i="1" s="1"/>
  <c r="D44" i="1"/>
  <c r="AL38" i="1"/>
  <c r="AD39" i="1"/>
  <c r="H39" i="1" s="1"/>
  <c r="I39" i="1" s="1"/>
  <c r="J39" i="1" s="1"/>
  <c r="AH39" i="1"/>
  <c r="AI39" i="1" s="1"/>
  <c r="T41" i="1"/>
  <c r="W41" i="1" s="1"/>
  <c r="Z41" i="1" s="1"/>
  <c r="F38" i="1"/>
  <c r="E38" i="1" s="1"/>
  <c r="R42" i="1"/>
  <c r="Q42" i="1"/>
  <c r="X42" i="1"/>
  <c r="Y42" i="1" s="1"/>
  <c r="P42" i="1"/>
  <c r="F39" i="1"/>
  <c r="E39" i="1" s="1"/>
  <c r="G39" i="1" l="1"/>
  <c r="AB42" i="1"/>
  <c r="AC42" i="1" s="1"/>
  <c r="AJ39" i="1"/>
  <c r="AK39" i="1" s="1"/>
  <c r="AL39" i="1"/>
  <c r="M44" i="1"/>
  <c r="N44" i="1" s="1"/>
  <c r="D45" i="1"/>
  <c r="AE41" i="1"/>
  <c r="AF41" i="1"/>
  <c r="AG41" i="1" s="1"/>
  <c r="AD40" i="1"/>
  <c r="H40" i="1" s="1"/>
  <c r="I40" i="1" s="1"/>
  <c r="J40" i="1" s="1"/>
  <c r="AH40" i="1"/>
  <c r="AI40" i="1" s="1"/>
  <c r="S42" i="1"/>
  <c r="T42" i="1" s="1"/>
  <c r="W42" i="1" s="1"/>
  <c r="R43" i="1"/>
  <c r="X43" i="1"/>
  <c r="Y43" i="1" s="1"/>
  <c r="P43" i="1"/>
  <c r="Q43" i="1"/>
  <c r="AA41" i="1"/>
  <c r="F40" i="1"/>
  <c r="E40" i="1" s="1"/>
  <c r="G40" i="1"/>
  <c r="Z42" i="1" l="1"/>
  <c r="AA42" i="1"/>
  <c r="AD41" i="1"/>
  <c r="H41" i="1" s="1"/>
  <c r="I41" i="1" s="1"/>
  <c r="J41" i="1" s="1"/>
  <c r="AH41" i="1"/>
  <c r="AI41" i="1" s="1"/>
  <c r="S43" i="1"/>
  <c r="U43" i="1" s="1"/>
  <c r="V43" i="1" s="1"/>
  <c r="AB43" i="1"/>
  <c r="AC43" i="1" s="1"/>
  <c r="U42" i="1"/>
  <c r="V42" i="1" s="1"/>
  <c r="AL41" i="1"/>
  <c r="M45" i="1"/>
  <c r="N45" i="1" s="1"/>
  <c r="D46" i="1"/>
  <c r="T43" i="1"/>
  <c r="W43" i="1" s="1"/>
  <c r="Z43" i="1" s="1"/>
  <c r="AJ40" i="1"/>
  <c r="AK40" i="1" s="1"/>
  <c r="AL40" i="1"/>
  <c r="G41" i="1"/>
  <c r="R44" i="1"/>
  <c r="Q44" i="1"/>
  <c r="P44" i="1"/>
  <c r="X44" i="1"/>
  <c r="Y44" i="1" s="1"/>
  <c r="AE42" i="1"/>
  <c r="AF42" i="1"/>
  <c r="AG42" i="1" s="1"/>
  <c r="F41" i="1" l="1"/>
  <c r="E41" i="1" s="1"/>
  <c r="AB44" i="1"/>
  <c r="AC44" i="1" s="1"/>
  <c r="S44" i="1"/>
  <c r="U44" i="1" s="1"/>
  <c r="V44" i="1" s="1"/>
  <c r="M46" i="1"/>
  <c r="N46" i="1" s="1"/>
  <c r="D47" i="1"/>
  <c r="AA43" i="1"/>
  <c r="AJ41" i="1"/>
  <c r="AK41" i="1" s="1"/>
  <c r="AD42" i="1"/>
  <c r="H42" i="1" s="1"/>
  <c r="I42" i="1" s="1"/>
  <c r="J42" i="1" s="1"/>
  <c r="AH42" i="1"/>
  <c r="AI42" i="1" s="1"/>
  <c r="R45" i="1"/>
  <c r="Q45" i="1"/>
  <c r="X45" i="1"/>
  <c r="Y45" i="1" s="1"/>
  <c r="P45" i="1"/>
  <c r="AE43" i="1"/>
  <c r="AF43" i="1"/>
  <c r="AG43" i="1" s="1"/>
  <c r="T44" i="1" l="1"/>
  <c r="W44" i="1" s="1"/>
  <c r="Z44" i="1" s="1"/>
  <c r="F42" i="1"/>
  <c r="E42" i="1" s="1"/>
  <c r="AB45" i="1"/>
  <c r="AC45" i="1" s="1"/>
  <c r="R46" i="1"/>
  <c r="P46" i="1"/>
  <c r="Q46" i="1"/>
  <c r="X46" i="1"/>
  <c r="Y46" i="1" s="1"/>
  <c r="S45" i="1"/>
  <c r="T45" i="1" s="1"/>
  <c r="W45" i="1" s="1"/>
  <c r="AL42" i="1"/>
  <c r="M47" i="1"/>
  <c r="N47" i="1" s="1"/>
  <c r="D48" i="1"/>
  <c r="G42" i="1"/>
  <c r="AA44" i="1"/>
  <c r="AJ42" i="1"/>
  <c r="AK42" i="1" s="1"/>
  <c r="AD43" i="1"/>
  <c r="H43" i="1" s="1"/>
  <c r="I43" i="1" s="1"/>
  <c r="J43" i="1" s="1"/>
  <c r="AH43" i="1"/>
  <c r="AI43" i="1" s="1"/>
  <c r="AE44" i="1"/>
  <c r="AF44" i="1"/>
  <c r="AG44" i="1" s="1"/>
  <c r="F43" i="1" l="1"/>
  <c r="E43" i="1" s="1"/>
  <c r="Z45" i="1"/>
  <c r="AA45" i="1"/>
  <c r="AD44" i="1"/>
  <c r="H44" i="1" s="1"/>
  <c r="I44" i="1" s="1"/>
  <c r="J44" i="1" s="1"/>
  <c r="AH44" i="1"/>
  <c r="AI44" i="1" s="1"/>
  <c r="M48" i="1"/>
  <c r="N48" i="1" s="1"/>
  <c r="D49" i="1"/>
  <c r="AL43" i="1"/>
  <c r="S46" i="1"/>
  <c r="U46" i="1" s="1"/>
  <c r="V46" i="1" s="1"/>
  <c r="AF45" i="1"/>
  <c r="AG45" i="1" s="1"/>
  <c r="AE45" i="1"/>
  <c r="AJ43" i="1"/>
  <c r="AK43" i="1" s="1"/>
  <c r="G44" i="1"/>
  <c r="F44" i="1"/>
  <c r="E44" i="1" s="1"/>
  <c r="G43" i="1"/>
  <c r="R47" i="1"/>
  <c r="Q47" i="1"/>
  <c r="P47" i="1"/>
  <c r="X47" i="1"/>
  <c r="Y47" i="1" s="1"/>
  <c r="U45" i="1"/>
  <c r="V45" i="1" s="1"/>
  <c r="AB46" i="1"/>
  <c r="AC46" i="1" s="1"/>
  <c r="T46" i="1"/>
  <c r="W46" i="1" s="1"/>
  <c r="Z46" i="1" s="1"/>
  <c r="AA46" i="1" l="1"/>
  <c r="AB47" i="1"/>
  <c r="AC47" i="1" s="1"/>
  <c r="S47" i="1"/>
  <c r="U47" i="1" s="1"/>
  <c r="V47" i="1" s="1"/>
  <c r="R48" i="1"/>
  <c r="X48" i="1"/>
  <c r="Y48" i="1" s="1"/>
  <c r="Q48" i="1"/>
  <c r="P48" i="1"/>
  <c r="AD45" i="1"/>
  <c r="H45" i="1" s="1"/>
  <c r="I45" i="1" s="1"/>
  <c r="J45" i="1" s="1"/>
  <c r="AH45" i="1"/>
  <c r="AI45" i="1" s="1"/>
  <c r="AE46" i="1"/>
  <c r="AF46" i="1"/>
  <c r="AG46" i="1" s="1"/>
  <c r="G45" i="1"/>
  <c r="F45" i="1"/>
  <c r="E45" i="1" s="1"/>
  <c r="M49" i="1"/>
  <c r="N49" i="1" s="1"/>
  <c r="D50" i="1"/>
  <c r="AJ44" i="1"/>
  <c r="AK44" i="1" s="1"/>
  <c r="AL44" i="1"/>
  <c r="M50" i="1" l="1"/>
  <c r="N50" i="1" s="1"/>
  <c r="D51" i="1"/>
  <c r="AJ45" i="1"/>
  <c r="AK45" i="1" s="1"/>
  <c r="AB48" i="1"/>
  <c r="AC48" i="1" s="1"/>
  <c r="AL45" i="1"/>
  <c r="AF47" i="1"/>
  <c r="AG47" i="1" s="1"/>
  <c r="AE47" i="1"/>
  <c r="R49" i="1"/>
  <c r="Q49" i="1"/>
  <c r="X49" i="1"/>
  <c r="Y49" i="1" s="1"/>
  <c r="P49" i="1"/>
  <c r="T47" i="1"/>
  <c r="W47" i="1" s="1"/>
  <c r="S48" i="1"/>
  <c r="T48" i="1" s="1"/>
  <c r="W48" i="1" s="1"/>
  <c r="AD46" i="1"/>
  <c r="H46" i="1" s="1"/>
  <c r="I46" i="1" s="1"/>
  <c r="J46" i="1" s="1"/>
  <c r="AH46" i="1"/>
  <c r="AI46" i="1" s="1"/>
  <c r="U48" i="1" l="1"/>
  <c r="V48" i="1" s="1"/>
  <c r="G46" i="1"/>
  <c r="Z48" i="1"/>
  <c r="AA48" i="1"/>
  <c r="F46" i="1"/>
  <c r="E46" i="1" s="1"/>
  <c r="Z47" i="1"/>
  <c r="AA47" i="1"/>
  <c r="AB49" i="1"/>
  <c r="AC49" i="1" s="1"/>
  <c r="M51" i="1"/>
  <c r="N51" i="1" s="1"/>
  <c r="D52" i="1"/>
  <c r="AJ46" i="1"/>
  <c r="AK46" i="1" s="1"/>
  <c r="S49" i="1"/>
  <c r="U49" i="1" s="1"/>
  <c r="V49" i="1" s="1"/>
  <c r="AE48" i="1"/>
  <c r="AF48" i="1"/>
  <c r="AG48" i="1" s="1"/>
  <c r="AL46" i="1"/>
  <c r="R50" i="1"/>
  <c r="P50" i="1"/>
  <c r="Q50" i="1"/>
  <c r="X50" i="1"/>
  <c r="Y50" i="1" s="1"/>
  <c r="T49" i="1" l="1"/>
  <c r="W49" i="1" s="1"/>
  <c r="R51" i="1"/>
  <c r="Q51" i="1"/>
  <c r="P51" i="1"/>
  <c r="X51" i="1"/>
  <c r="Y51" i="1" s="1"/>
  <c r="AE49" i="1"/>
  <c r="AF49" i="1"/>
  <c r="AG49" i="1" s="1"/>
  <c r="AD48" i="1"/>
  <c r="H48" i="1" s="1"/>
  <c r="I48" i="1" s="1"/>
  <c r="J48" i="1" s="1"/>
  <c r="AH48" i="1"/>
  <c r="AI48" i="1" s="1"/>
  <c r="S50" i="1"/>
  <c r="U50" i="1" s="1"/>
  <c r="V50" i="1" s="1"/>
  <c r="AB50" i="1"/>
  <c r="AC50" i="1" s="1"/>
  <c r="G48" i="1"/>
  <c r="M52" i="1"/>
  <c r="N52" i="1" s="1"/>
  <c r="D53" i="1"/>
  <c r="AD47" i="1"/>
  <c r="AH47" i="1"/>
  <c r="F48" i="1" l="1"/>
  <c r="E48" i="1" s="1"/>
  <c r="T50" i="1"/>
  <c r="W50" i="1" s="1"/>
  <c r="Z50" i="1" s="1"/>
  <c r="AI47" i="1"/>
  <c r="AL47" i="1"/>
  <c r="AE50" i="1"/>
  <c r="AF50" i="1"/>
  <c r="AG50" i="1" s="1"/>
  <c r="AJ48" i="1"/>
  <c r="AK48" i="1"/>
  <c r="AB51" i="1"/>
  <c r="AC51" i="1" s="1"/>
  <c r="S51" i="1"/>
  <c r="U51" i="1" s="1"/>
  <c r="V51" i="1" s="1"/>
  <c r="Z49" i="1"/>
  <c r="AA49" i="1"/>
  <c r="M53" i="1"/>
  <c r="N53" i="1" s="1"/>
  <c r="D54" i="1"/>
  <c r="H47" i="1"/>
  <c r="I47" i="1" s="1"/>
  <c r="J47" i="1" s="1"/>
  <c r="G47" i="1"/>
  <c r="F47" i="1"/>
  <c r="E47" i="1" s="1"/>
  <c r="R52" i="1"/>
  <c r="Q52" i="1"/>
  <c r="X52" i="1"/>
  <c r="Y52" i="1" s="1"/>
  <c r="P52" i="1"/>
  <c r="AA50" i="1"/>
  <c r="AL48" i="1"/>
  <c r="T51" i="1" l="1"/>
  <c r="W51" i="1" s="1"/>
  <c r="Z51" i="1" s="1"/>
  <c r="S52" i="1"/>
  <c r="T52" i="1" s="1"/>
  <c r="W52" i="1" s="1"/>
  <c r="R53" i="1"/>
  <c r="Q53" i="1"/>
  <c r="P53" i="1"/>
  <c r="X53" i="1"/>
  <c r="Y53" i="1" s="1"/>
  <c r="AA51" i="1"/>
  <c r="AD50" i="1"/>
  <c r="H50" i="1" s="1"/>
  <c r="I50" i="1" s="1"/>
  <c r="J50" i="1" s="1"/>
  <c r="AH50" i="1"/>
  <c r="AI50" i="1" s="1"/>
  <c r="AB52" i="1"/>
  <c r="AC52" i="1" s="1"/>
  <c r="M54" i="1"/>
  <c r="N54" i="1" s="1"/>
  <c r="D55" i="1"/>
  <c r="AD49" i="1"/>
  <c r="AH49" i="1"/>
  <c r="AF51" i="1"/>
  <c r="AG51" i="1" s="1"/>
  <c r="AE51" i="1"/>
  <c r="G50" i="1"/>
  <c r="AJ47" i="1"/>
  <c r="AK47" i="1" s="1"/>
  <c r="F50" i="1" l="1"/>
  <c r="E50" i="1" s="1"/>
  <c r="Z52" i="1"/>
  <c r="AA52" i="1"/>
  <c r="AE52" i="1"/>
  <c r="AF52" i="1"/>
  <c r="AG52" i="1" s="1"/>
  <c r="AD51" i="1"/>
  <c r="H51" i="1" s="1"/>
  <c r="I51" i="1" s="1"/>
  <c r="J51" i="1" s="1"/>
  <c r="AH51" i="1"/>
  <c r="AI51" i="1" s="1"/>
  <c r="AI49" i="1"/>
  <c r="AL49" i="1"/>
  <c r="M55" i="1"/>
  <c r="N55" i="1" s="1"/>
  <c r="D56" i="1"/>
  <c r="H49" i="1"/>
  <c r="I49" i="1" s="1"/>
  <c r="J49" i="1" s="1"/>
  <c r="F49" i="1"/>
  <c r="G49" i="1"/>
  <c r="R54" i="1"/>
  <c r="Q54" i="1"/>
  <c r="X54" i="1"/>
  <c r="Y54" i="1" s="1"/>
  <c r="P54" i="1"/>
  <c r="AJ50" i="1"/>
  <c r="AK50" i="1" s="1"/>
  <c r="AL50" i="1"/>
  <c r="AB53" i="1"/>
  <c r="AC53" i="1" s="1"/>
  <c r="S53" i="1"/>
  <c r="T53" i="1" s="1"/>
  <c r="W53" i="1" s="1"/>
  <c r="U52" i="1"/>
  <c r="V52" i="1" s="1"/>
  <c r="E49" i="1" l="1"/>
  <c r="AL51" i="1"/>
  <c r="Z53" i="1"/>
  <c r="AA53" i="1"/>
  <c r="AF53" i="1"/>
  <c r="AG53" i="1" s="1"/>
  <c r="AE53" i="1"/>
  <c r="S54" i="1"/>
  <c r="T54" i="1" s="1"/>
  <c r="W54" i="1" s="1"/>
  <c r="M56" i="1"/>
  <c r="N56" i="1" s="1"/>
  <c r="D57" i="1"/>
  <c r="AJ51" i="1"/>
  <c r="AK51" i="1" s="1"/>
  <c r="F51" i="1"/>
  <c r="E51" i="1" s="1"/>
  <c r="AD52" i="1"/>
  <c r="H52" i="1" s="1"/>
  <c r="I52" i="1" s="1"/>
  <c r="J52" i="1" s="1"/>
  <c r="AH52" i="1"/>
  <c r="AI52" i="1" s="1"/>
  <c r="U53" i="1"/>
  <c r="V53" i="1" s="1"/>
  <c r="AB54" i="1"/>
  <c r="AC54" i="1" s="1"/>
  <c r="R55" i="1"/>
  <c r="X55" i="1"/>
  <c r="Y55" i="1" s="1"/>
  <c r="P55" i="1"/>
  <c r="Q55" i="1"/>
  <c r="AJ49" i="1"/>
  <c r="AK49" i="1" s="1"/>
  <c r="G52" i="1"/>
  <c r="G51" i="1"/>
  <c r="F52" i="1" l="1"/>
  <c r="E52" i="1" s="1"/>
  <c r="Z54" i="1"/>
  <c r="AA54" i="1"/>
  <c r="AE54" i="1"/>
  <c r="AF54" i="1"/>
  <c r="AG54" i="1" s="1"/>
  <c r="AL52" i="1"/>
  <c r="R56" i="1"/>
  <c r="P56" i="1"/>
  <c r="Q56" i="1"/>
  <c r="X56" i="1"/>
  <c r="Y56" i="1" s="1"/>
  <c r="U54" i="1"/>
  <c r="V54" i="1" s="1"/>
  <c r="AD53" i="1"/>
  <c r="H53" i="1" s="1"/>
  <c r="I53" i="1" s="1"/>
  <c r="J53" i="1" s="1"/>
  <c r="AH53" i="1"/>
  <c r="AI53" i="1" s="1"/>
  <c r="S55" i="1"/>
  <c r="T55" i="1" s="1"/>
  <c r="W55" i="1" s="1"/>
  <c r="AB55" i="1"/>
  <c r="AC55" i="1" s="1"/>
  <c r="AJ52" i="1"/>
  <c r="AK52" i="1" s="1"/>
  <c r="M57" i="1"/>
  <c r="N57" i="1" s="1"/>
  <c r="D58" i="1"/>
  <c r="AL53" i="1"/>
  <c r="Z55" i="1" l="1"/>
  <c r="AA55" i="1"/>
  <c r="R57" i="1"/>
  <c r="P57" i="1"/>
  <c r="X57" i="1"/>
  <c r="Y57" i="1" s="1"/>
  <c r="Q57" i="1"/>
  <c r="M58" i="1"/>
  <c r="N58" i="1" s="1"/>
  <c r="D59" i="1"/>
  <c r="U55" i="1"/>
  <c r="V55" i="1" s="1"/>
  <c r="AJ53" i="1"/>
  <c r="AK53" i="1" s="1"/>
  <c r="G53" i="1"/>
  <c r="S56" i="1"/>
  <c r="U56" i="1" s="1"/>
  <c r="V56" i="1" s="1"/>
  <c r="AD54" i="1"/>
  <c r="H54" i="1" s="1"/>
  <c r="I54" i="1" s="1"/>
  <c r="J54" i="1" s="1"/>
  <c r="AH54" i="1"/>
  <c r="AI54" i="1" s="1"/>
  <c r="AE55" i="1"/>
  <c r="AF55" i="1"/>
  <c r="AG55" i="1" s="1"/>
  <c r="F53" i="1"/>
  <c r="E53" i="1" s="1"/>
  <c r="AB56" i="1"/>
  <c r="AC56" i="1" s="1"/>
  <c r="T56" i="1"/>
  <c r="W56" i="1" s="1"/>
  <c r="Z56" i="1" s="1"/>
  <c r="G54" i="1"/>
  <c r="F54" i="1" l="1"/>
  <c r="E54" i="1" s="1"/>
  <c r="AA56" i="1"/>
  <c r="AJ54" i="1"/>
  <c r="AK54" i="1" s="1"/>
  <c r="AL54" i="1"/>
  <c r="M59" i="1"/>
  <c r="N59" i="1" s="1"/>
  <c r="D60" i="1"/>
  <c r="S57" i="1"/>
  <c r="U57" i="1" s="1"/>
  <c r="V57" i="1" s="1"/>
  <c r="AD55" i="1"/>
  <c r="H55" i="1" s="1"/>
  <c r="I55" i="1" s="1"/>
  <c r="J55" i="1" s="1"/>
  <c r="AH55" i="1"/>
  <c r="AI55" i="1" s="1"/>
  <c r="AE56" i="1"/>
  <c r="AF56" i="1"/>
  <c r="AG56" i="1" s="1"/>
  <c r="R58" i="1"/>
  <c r="P58" i="1"/>
  <c r="X58" i="1"/>
  <c r="Y58" i="1" s="1"/>
  <c r="Q58" i="1"/>
  <c r="AB57" i="1"/>
  <c r="AC57" i="1" s="1"/>
  <c r="AB58" i="1" l="1"/>
  <c r="AC58" i="1" s="1"/>
  <c r="G55" i="1"/>
  <c r="S58" i="1"/>
  <c r="U58" i="1" s="1"/>
  <c r="V58" i="1" s="1"/>
  <c r="F55" i="1"/>
  <c r="E55" i="1" s="1"/>
  <c r="AJ55" i="1"/>
  <c r="AK55" i="1" s="1"/>
  <c r="T57" i="1"/>
  <c r="W57" i="1" s="1"/>
  <c r="R59" i="1"/>
  <c r="P59" i="1"/>
  <c r="X59" i="1"/>
  <c r="Y59" i="1" s="1"/>
  <c r="Q59" i="1"/>
  <c r="AL55" i="1"/>
  <c r="AE57" i="1"/>
  <c r="AF57" i="1"/>
  <c r="AG57" i="1" s="1"/>
  <c r="M60" i="1"/>
  <c r="N60" i="1" s="1"/>
  <c r="D61" i="1"/>
  <c r="AD56" i="1"/>
  <c r="H56" i="1" s="1"/>
  <c r="I56" i="1" s="1"/>
  <c r="J56" i="1" s="1"/>
  <c r="AH56" i="1"/>
  <c r="AI56" i="1" s="1"/>
  <c r="T58" i="1" l="1"/>
  <c r="W58" i="1" s="1"/>
  <c r="Z58" i="1" s="1"/>
  <c r="AJ56" i="1"/>
  <c r="AK56" i="1" s="1"/>
  <c r="R60" i="1"/>
  <c r="X60" i="1"/>
  <c r="Y60" i="1" s="1"/>
  <c r="P60" i="1"/>
  <c r="Q60" i="1"/>
  <c r="S59" i="1"/>
  <c r="U59" i="1" s="1"/>
  <c r="V59" i="1" s="1"/>
  <c r="Z57" i="1"/>
  <c r="AA57" i="1"/>
  <c r="G56" i="1"/>
  <c r="AA58" i="1"/>
  <c r="M61" i="1"/>
  <c r="N61" i="1" s="1"/>
  <c r="D62" i="1"/>
  <c r="AB59" i="1"/>
  <c r="AC59" i="1" s="1"/>
  <c r="AL56" i="1"/>
  <c r="F56" i="1"/>
  <c r="E56" i="1" s="1"/>
  <c r="AE58" i="1"/>
  <c r="AF58" i="1"/>
  <c r="AG58" i="1" s="1"/>
  <c r="T59" i="1" l="1"/>
  <c r="W59" i="1" s="1"/>
  <c r="R61" i="1"/>
  <c r="Q61" i="1"/>
  <c r="X61" i="1"/>
  <c r="Y61" i="1" s="1"/>
  <c r="P61" i="1"/>
  <c r="S60" i="1"/>
  <c r="U60" i="1" s="1"/>
  <c r="V60" i="1" s="1"/>
  <c r="AB60" i="1"/>
  <c r="AC60" i="1" s="1"/>
  <c r="AE59" i="1"/>
  <c r="AF59" i="1"/>
  <c r="AG59" i="1" s="1"/>
  <c r="M62" i="1"/>
  <c r="N62" i="1" s="1"/>
  <c r="D63" i="1"/>
  <c r="AD58" i="1"/>
  <c r="H58" i="1" s="1"/>
  <c r="I58" i="1" s="1"/>
  <c r="J58" i="1" s="1"/>
  <c r="AH58" i="1"/>
  <c r="AI58" i="1" s="1"/>
  <c r="AD57" i="1"/>
  <c r="AH57" i="1"/>
  <c r="T60" i="1"/>
  <c r="W60" i="1" s="1"/>
  <c r="Z60" i="1" s="1"/>
  <c r="Z59" i="1" l="1"/>
  <c r="AA59" i="1"/>
  <c r="AD59" i="1" s="1"/>
  <c r="H59" i="1" s="1"/>
  <c r="I59" i="1" s="1"/>
  <c r="J59" i="1" s="1"/>
  <c r="R62" i="1"/>
  <c r="Q62" i="1"/>
  <c r="X62" i="1"/>
  <c r="Y62" i="1" s="1"/>
  <c r="P62" i="1"/>
  <c r="AE60" i="1"/>
  <c r="AF60" i="1"/>
  <c r="AG60" i="1" s="1"/>
  <c r="AB61" i="1"/>
  <c r="AC61" i="1" s="1"/>
  <c r="G58" i="1"/>
  <c r="H57" i="1"/>
  <c r="I57" i="1" s="1"/>
  <c r="J57" i="1" s="1"/>
  <c r="F57" i="1"/>
  <c r="G57" i="1"/>
  <c r="AI57" i="1"/>
  <c r="AL57" i="1"/>
  <c r="AJ58" i="1"/>
  <c r="AK58" i="1" s="1"/>
  <c r="M63" i="1"/>
  <c r="N63" i="1" s="1"/>
  <c r="D64" i="1"/>
  <c r="AA60" i="1"/>
  <c r="S61" i="1"/>
  <c r="T61" i="1" s="1"/>
  <c r="W61" i="1" s="1"/>
  <c r="AH59" i="1"/>
  <c r="AI59" i="1" s="1"/>
  <c r="F58" i="1"/>
  <c r="E58" i="1" s="1"/>
  <c r="AL58" i="1"/>
  <c r="E57" i="1" l="1"/>
  <c r="F59" i="1"/>
  <c r="E59" i="1" s="1"/>
  <c r="U61" i="1"/>
  <c r="V61" i="1" s="1"/>
  <c r="G59" i="1"/>
  <c r="Z61" i="1"/>
  <c r="AA61" i="1"/>
  <c r="AD60" i="1"/>
  <c r="H60" i="1" s="1"/>
  <c r="I60" i="1" s="1"/>
  <c r="J60" i="1" s="1"/>
  <c r="AH60" i="1"/>
  <c r="AI60" i="1" s="1"/>
  <c r="M64" i="1"/>
  <c r="N64" i="1" s="1"/>
  <c r="D65" i="1"/>
  <c r="AL59" i="1"/>
  <c r="R63" i="1"/>
  <c r="Q63" i="1"/>
  <c r="P63" i="1"/>
  <c r="X63" i="1"/>
  <c r="Y63" i="1" s="1"/>
  <c r="AJ57" i="1"/>
  <c r="AK57" i="1" s="1"/>
  <c r="AL60" i="1"/>
  <c r="S62" i="1"/>
  <c r="T62" i="1" s="1"/>
  <c r="W62" i="1" s="1"/>
  <c r="AJ59" i="1"/>
  <c r="AK59" i="1" s="1"/>
  <c r="AE61" i="1"/>
  <c r="AF61" i="1"/>
  <c r="AG61" i="1" s="1"/>
  <c r="G60" i="1"/>
  <c r="AB62" i="1"/>
  <c r="AC62" i="1" s="1"/>
  <c r="F60" i="1" l="1"/>
  <c r="E60" i="1" s="1"/>
  <c r="Z62" i="1"/>
  <c r="AA62" i="1"/>
  <c r="U62" i="1"/>
  <c r="V62" i="1" s="1"/>
  <c r="AD62" i="1"/>
  <c r="H62" i="1" s="1"/>
  <c r="I62" i="1" s="1"/>
  <c r="J62" i="1" s="1"/>
  <c r="AE62" i="1"/>
  <c r="AF62" i="1"/>
  <c r="AG62" i="1" s="1"/>
  <c r="M65" i="1"/>
  <c r="N65" i="1" s="1"/>
  <c r="D66" i="1"/>
  <c r="AJ60" i="1"/>
  <c r="AK60" i="1" s="1"/>
  <c r="AD61" i="1"/>
  <c r="H61" i="1" s="1"/>
  <c r="I61" i="1" s="1"/>
  <c r="J61" i="1" s="1"/>
  <c r="AH61" i="1"/>
  <c r="AI61" i="1" s="1"/>
  <c r="AB63" i="1"/>
  <c r="AC63" i="1" s="1"/>
  <c r="S63" i="1"/>
  <c r="T63" i="1" s="1"/>
  <c r="W63" i="1" s="1"/>
  <c r="U63" i="1"/>
  <c r="V63" i="1" s="1"/>
  <c r="R64" i="1"/>
  <c r="X64" i="1"/>
  <c r="Y64" i="1" s="1"/>
  <c r="P64" i="1"/>
  <c r="Q64" i="1"/>
  <c r="Z63" i="1" l="1"/>
  <c r="AA63" i="1"/>
  <c r="S64" i="1"/>
  <c r="U64" i="1" s="1"/>
  <c r="V64" i="1" s="1"/>
  <c r="AJ61" i="1"/>
  <c r="AK61" i="1" s="1"/>
  <c r="M66" i="1"/>
  <c r="N66" i="1" s="1"/>
  <c r="D67" i="1"/>
  <c r="G61" i="1"/>
  <c r="AH62" i="1"/>
  <c r="AI62" i="1" s="1"/>
  <c r="AB64" i="1"/>
  <c r="AC64" i="1" s="1"/>
  <c r="AE63" i="1"/>
  <c r="AF63" i="1"/>
  <c r="AG63" i="1" s="1"/>
  <c r="AL61" i="1"/>
  <c r="R65" i="1"/>
  <c r="X65" i="1"/>
  <c r="Y65" i="1" s="1"/>
  <c r="P65" i="1"/>
  <c r="Q65" i="1"/>
  <c r="F61" i="1"/>
  <c r="E61" i="1" s="1"/>
  <c r="G62" i="1"/>
  <c r="F62" i="1"/>
  <c r="E62" i="1" s="1"/>
  <c r="T64" i="1" l="1"/>
  <c r="W64" i="1" s="1"/>
  <c r="S65" i="1"/>
  <c r="U65" i="1" s="1"/>
  <c r="V65" i="1" s="1"/>
  <c r="AB65" i="1"/>
  <c r="AC65" i="1" s="1"/>
  <c r="AE64" i="1"/>
  <c r="AF64" i="1"/>
  <c r="AG64" i="1" s="1"/>
  <c r="AL62" i="1"/>
  <c r="M67" i="1"/>
  <c r="N67" i="1" s="1"/>
  <c r="D68" i="1"/>
  <c r="AD63" i="1"/>
  <c r="H63" i="1" s="1"/>
  <c r="I63" i="1" s="1"/>
  <c r="J63" i="1" s="1"/>
  <c r="AH63" i="1"/>
  <c r="AI63" i="1" s="1"/>
  <c r="T65" i="1"/>
  <c r="W65" i="1" s="1"/>
  <c r="Z65" i="1" s="1"/>
  <c r="AL63" i="1"/>
  <c r="AJ62" i="1"/>
  <c r="AK62" i="1" s="1"/>
  <c r="R66" i="1"/>
  <c r="Q66" i="1"/>
  <c r="P66" i="1"/>
  <c r="X66" i="1"/>
  <c r="Y66" i="1" s="1"/>
  <c r="Z64" i="1" l="1"/>
  <c r="AA64" i="1"/>
  <c r="AJ63" i="1"/>
  <c r="AK63" i="1" s="1"/>
  <c r="M68" i="1"/>
  <c r="N68" i="1" s="1"/>
  <c r="D69" i="1"/>
  <c r="G63" i="1"/>
  <c r="AE65" i="1"/>
  <c r="AF65" i="1"/>
  <c r="AG65" i="1" s="1"/>
  <c r="AB66" i="1"/>
  <c r="AC66" i="1" s="1"/>
  <c r="S66" i="1"/>
  <c r="U66" i="1" s="1"/>
  <c r="V66" i="1" s="1"/>
  <c r="R67" i="1"/>
  <c r="P67" i="1"/>
  <c r="X67" i="1"/>
  <c r="Y67" i="1" s="1"/>
  <c r="Q67" i="1"/>
  <c r="F63" i="1"/>
  <c r="E63" i="1" s="1"/>
  <c r="AA65" i="1"/>
  <c r="AD64" i="1" l="1"/>
  <c r="AH64" i="1"/>
  <c r="S67" i="1"/>
  <c r="U67" i="1" s="1"/>
  <c r="V67" i="1" s="1"/>
  <c r="AD65" i="1"/>
  <c r="H65" i="1" s="1"/>
  <c r="I65" i="1" s="1"/>
  <c r="J65" i="1" s="1"/>
  <c r="AH65" i="1"/>
  <c r="AI65" i="1" s="1"/>
  <c r="AB67" i="1"/>
  <c r="AC67" i="1" s="1"/>
  <c r="T66" i="1"/>
  <c r="W66" i="1" s="1"/>
  <c r="F65" i="1"/>
  <c r="E65" i="1" s="1"/>
  <c r="M69" i="1"/>
  <c r="N69" i="1" s="1"/>
  <c r="D70" i="1"/>
  <c r="T67" i="1"/>
  <c r="W67" i="1" s="1"/>
  <c r="Z67" i="1" s="1"/>
  <c r="AE66" i="1"/>
  <c r="AF66" i="1"/>
  <c r="AG66" i="1" s="1"/>
  <c r="R68" i="1"/>
  <c r="P68" i="1"/>
  <c r="X68" i="1"/>
  <c r="Y68" i="1" s="1"/>
  <c r="Q68" i="1"/>
  <c r="AL65" i="1" l="1"/>
  <c r="AI64" i="1"/>
  <c r="AJ64" i="1" s="1"/>
  <c r="AK64" i="1" s="1"/>
  <c r="AL64" i="1"/>
  <c r="G65" i="1"/>
  <c r="H64" i="1"/>
  <c r="I64" i="1" s="1"/>
  <c r="J64" i="1" s="1"/>
  <c r="F64" i="1"/>
  <c r="G64" i="1"/>
  <c r="AB68" i="1"/>
  <c r="AC68" i="1" s="1"/>
  <c r="S68" i="1"/>
  <c r="U68" i="1" s="1"/>
  <c r="V68" i="1" s="1"/>
  <c r="M70" i="1"/>
  <c r="N70" i="1" s="1"/>
  <c r="D71" i="1"/>
  <c r="Z66" i="1"/>
  <c r="AA66" i="1"/>
  <c r="AA67" i="1"/>
  <c r="AJ65" i="1"/>
  <c r="AK65" i="1" s="1"/>
  <c r="R69" i="1"/>
  <c r="X69" i="1"/>
  <c r="Y69" i="1" s="1"/>
  <c r="Q69" i="1"/>
  <c r="P69" i="1"/>
  <c r="AE67" i="1"/>
  <c r="AF67" i="1"/>
  <c r="AG67" i="1" s="1"/>
  <c r="E64" i="1" l="1"/>
  <c r="T68" i="1"/>
  <c r="W68" i="1" s="1"/>
  <c r="Z68" i="1" s="1"/>
  <c r="AD66" i="1"/>
  <c r="AH66" i="1"/>
  <c r="M71" i="1"/>
  <c r="N71" i="1" s="1"/>
  <c r="D72" i="1"/>
  <c r="AE68" i="1"/>
  <c r="AF68" i="1"/>
  <c r="AG68" i="1" s="1"/>
  <c r="AB69" i="1"/>
  <c r="AC69" i="1" s="1"/>
  <c r="S69" i="1"/>
  <c r="T69" i="1" s="1"/>
  <c r="W69" i="1" s="1"/>
  <c r="AD67" i="1"/>
  <c r="H67" i="1" s="1"/>
  <c r="I67" i="1" s="1"/>
  <c r="J67" i="1" s="1"/>
  <c r="AH67" i="1"/>
  <c r="AI67" i="1" s="1"/>
  <c r="R70" i="1"/>
  <c r="X70" i="1"/>
  <c r="Y70" i="1" s="1"/>
  <c r="P70" i="1"/>
  <c r="Q70" i="1"/>
  <c r="AA68" i="1" l="1"/>
  <c r="AH68" i="1" s="1"/>
  <c r="F67" i="1"/>
  <c r="E67" i="1" s="1"/>
  <c r="Z69" i="1"/>
  <c r="AA69" i="1"/>
  <c r="S70" i="1"/>
  <c r="U70" i="1" s="1"/>
  <c r="V70" i="1" s="1"/>
  <c r="AJ67" i="1"/>
  <c r="AK67" i="1" s="1"/>
  <c r="AD68" i="1"/>
  <c r="H68" i="1" s="1"/>
  <c r="I68" i="1" s="1"/>
  <c r="J68" i="1" s="1"/>
  <c r="U69" i="1"/>
  <c r="V69" i="1" s="1"/>
  <c r="G67" i="1"/>
  <c r="AL67" i="1"/>
  <c r="R71" i="1"/>
  <c r="X71" i="1"/>
  <c r="Y71" i="1" s="1"/>
  <c r="Q71" i="1"/>
  <c r="P71" i="1"/>
  <c r="H66" i="1"/>
  <c r="I66" i="1" s="1"/>
  <c r="J66" i="1" s="1"/>
  <c r="G66" i="1"/>
  <c r="F66" i="1"/>
  <c r="E66" i="1" s="1"/>
  <c r="AB70" i="1"/>
  <c r="AC70" i="1" s="1"/>
  <c r="AE69" i="1"/>
  <c r="AF69" i="1"/>
  <c r="AG69" i="1" s="1"/>
  <c r="M72" i="1"/>
  <c r="N72" i="1" s="1"/>
  <c r="D73" i="1"/>
  <c r="AI66" i="1"/>
  <c r="AL66" i="1"/>
  <c r="F68" i="1" l="1"/>
  <c r="E68" i="1" s="1"/>
  <c r="T70" i="1"/>
  <c r="W70" i="1" s="1"/>
  <c r="AI68" i="1"/>
  <c r="AJ68" i="1" s="1"/>
  <c r="AK68" i="1" s="1"/>
  <c r="AL68" i="1"/>
  <c r="G68" i="1"/>
  <c r="AJ66" i="1"/>
  <c r="AK66" i="1" s="1"/>
  <c r="R72" i="1"/>
  <c r="Q72" i="1"/>
  <c r="P72" i="1"/>
  <c r="X72" i="1"/>
  <c r="Y72" i="1" s="1"/>
  <c r="S71" i="1"/>
  <c r="U71" i="1" s="1"/>
  <c r="V71" i="1" s="1"/>
  <c r="AD69" i="1"/>
  <c r="H69" i="1" s="1"/>
  <c r="I69" i="1" s="1"/>
  <c r="J69" i="1" s="1"/>
  <c r="AH69" i="1"/>
  <c r="AI69" i="1" s="1"/>
  <c r="M73" i="1"/>
  <c r="N73" i="1" s="1"/>
  <c r="D74" i="1"/>
  <c r="AE70" i="1"/>
  <c r="AF70" i="1"/>
  <c r="AG70" i="1" s="1"/>
  <c r="T71" i="1"/>
  <c r="W71" i="1" s="1"/>
  <c r="Z71" i="1" s="1"/>
  <c r="AB71" i="1"/>
  <c r="AC71" i="1" s="1"/>
  <c r="Z70" i="1" l="1"/>
  <c r="AA70" i="1"/>
  <c r="AD70" i="1" s="1"/>
  <c r="H70" i="1" s="1"/>
  <c r="I70" i="1" s="1"/>
  <c r="J70" i="1" s="1"/>
  <c r="AA71" i="1"/>
  <c r="AD71" i="1"/>
  <c r="H71" i="1" s="1"/>
  <c r="I71" i="1" s="1"/>
  <c r="J71" i="1" s="1"/>
  <c r="M74" i="1"/>
  <c r="N74" i="1" s="1"/>
  <c r="D75" i="1"/>
  <c r="AJ69" i="1"/>
  <c r="AK69" i="1" s="1"/>
  <c r="AB72" i="1"/>
  <c r="AC72" i="1" s="1"/>
  <c r="S72" i="1"/>
  <c r="U72" i="1" s="1"/>
  <c r="V72" i="1" s="1"/>
  <c r="F69" i="1"/>
  <c r="E69" i="1" s="1"/>
  <c r="AF71" i="1"/>
  <c r="AG71" i="1" s="1"/>
  <c r="AH71" i="1" s="1"/>
  <c r="AI71" i="1" s="1"/>
  <c r="AE71" i="1"/>
  <c r="G70" i="1"/>
  <c r="R73" i="1"/>
  <c r="P73" i="1"/>
  <c r="Q73" i="1"/>
  <c r="X73" i="1"/>
  <c r="Y73" i="1" s="1"/>
  <c r="AL69" i="1"/>
  <c r="T72" i="1"/>
  <c r="W72" i="1" s="1"/>
  <c r="Z72" i="1" s="1"/>
  <c r="G69" i="1"/>
  <c r="AH70" i="1" l="1"/>
  <c r="AI70" i="1" s="1"/>
  <c r="F70" i="1"/>
  <c r="E70" i="1" s="1"/>
  <c r="AJ71" i="1"/>
  <c r="AK71" i="1" s="1"/>
  <c r="AB73" i="1"/>
  <c r="AC73" i="1" s="1"/>
  <c r="F71" i="1"/>
  <c r="E71" i="1" s="1"/>
  <c r="G71" i="1"/>
  <c r="AE72" i="1"/>
  <c r="AF72" i="1"/>
  <c r="AG72" i="1" s="1"/>
  <c r="R74" i="1"/>
  <c r="Q74" i="1"/>
  <c r="X74" i="1"/>
  <c r="Y74" i="1" s="1"/>
  <c r="P74" i="1"/>
  <c r="AJ70" i="1"/>
  <c r="AK70" i="1" s="1"/>
  <c r="S73" i="1"/>
  <c r="T73" i="1" s="1"/>
  <c r="W73" i="1" s="1"/>
  <c r="AL71" i="1"/>
  <c r="AA72" i="1"/>
  <c r="M75" i="1"/>
  <c r="N75" i="1" s="1"/>
  <c r="D76" i="1"/>
  <c r="AL70" i="1"/>
  <c r="Z73" i="1" l="1"/>
  <c r="AA73" i="1"/>
  <c r="M76" i="1"/>
  <c r="N76" i="1" s="1"/>
  <c r="D77" i="1"/>
  <c r="AD72" i="1"/>
  <c r="H72" i="1" s="1"/>
  <c r="I72" i="1" s="1"/>
  <c r="J72" i="1" s="1"/>
  <c r="AH72" i="1"/>
  <c r="AI72" i="1" s="1"/>
  <c r="U73" i="1"/>
  <c r="V73" i="1" s="1"/>
  <c r="AB74" i="1"/>
  <c r="AC74" i="1" s="1"/>
  <c r="F72" i="1"/>
  <c r="E72" i="1" s="1"/>
  <c r="G72" i="1"/>
  <c r="R75" i="1"/>
  <c r="Q75" i="1"/>
  <c r="X75" i="1"/>
  <c r="Y75" i="1" s="1"/>
  <c r="P75" i="1"/>
  <c r="S74" i="1"/>
  <c r="T74" i="1" s="1"/>
  <c r="W74" i="1" s="1"/>
  <c r="AL72" i="1"/>
  <c r="AE73" i="1"/>
  <c r="AF73" i="1"/>
  <c r="AG73" i="1" s="1"/>
  <c r="Z74" i="1" l="1"/>
  <c r="AA74" i="1"/>
  <c r="U74" i="1"/>
  <c r="V74" i="1" s="1"/>
  <c r="S75" i="1"/>
  <c r="U75" i="1" s="1"/>
  <c r="V75" i="1" s="1"/>
  <c r="AE74" i="1"/>
  <c r="AF74" i="1"/>
  <c r="AG74" i="1" s="1"/>
  <c r="AJ72" i="1"/>
  <c r="AK72" i="1" s="1"/>
  <c r="M77" i="1"/>
  <c r="N77" i="1" s="1"/>
  <c r="D78" i="1"/>
  <c r="AD73" i="1"/>
  <c r="H73" i="1" s="1"/>
  <c r="I73" i="1" s="1"/>
  <c r="J73" i="1" s="1"/>
  <c r="AH73" i="1"/>
  <c r="AI73" i="1" s="1"/>
  <c r="G73" i="1"/>
  <c r="AB75" i="1"/>
  <c r="AC75" i="1" s="1"/>
  <c r="R76" i="1"/>
  <c r="Q76" i="1"/>
  <c r="X76" i="1"/>
  <c r="Y76" i="1" s="1"/>
  <c r="P76" i="1"/>
  <c r="F73" i="1" l="1"/>
  <c r="E73" i="1" s="1"/>
  <c r="S76" i="1"/>
  <c r="T76" i="1" s="1"/>
  <c r="W76" i="1" s="1"/>
  <c r="AE75" i="1"/>
  <c r="AF75" i="1"/>
  <c r="AG75" i="1" s="1"/>
  <c r="AJ73" i="1"/>
  <c r="AK73" i="1" s="1"/>
  <c r="M78" i="1"/>
  <c r="N78" i="1" s="1"/>
  <c r="D79" i="1"/>
  <c r="T75" i="1"/>
  <c r="W75" i="1" s="1"/>
  <c r="AD74" i="1"/>
  <c r="H74" i="1" s="1"/>
  <c r="I74" i="1" s="1"/>
  <c r="J74" i="1" s="1"/>
  <c r="AH74" i="1"/>
  <c r="AI74" i="1" s="1"/>
  <c r="AB76" i="1"/>
  <c r="AC76" i="1" s="1"/>
  <c r="AL73" i="1"/>
  <c r="R77" i="1"/>
  <c r="Q77" i="1"/>
  <c r="X77" i="1"/>
  <c r="Y77" i="1" s="1"/>
  <c r="P77" i="1"/>
  <c r="G74" i="1"/>
  <c r="F74" i="1"/>
  <c r="E74" i="1" s="1"/>
  <c r="Z76" i="1" l="1"/>
  <c r="AA76" i="1"/>
  <c r="AB77" i="1"/>
  <c r="AC77" i="1" s="1"/>
  <c r="AE76" i="1"/>
  <c r="AF76" i="1"/>
  <c r="AG76" i="1" s="1"/>
  <c r="AL74" i="1"/>
  <c r="R78" i="1"/>
  <c r="X78" i="1"/>
  <c r="Y78" i="1" s="1"/>
  <c r="Q78" i="1"/>
  <c r="P78" i="1"/>
  <c r="S77" i="1"/>
  <c r="T77" i="1" s="1"/>
  <c r="W77" i="1" s="1"/>
  <c r="AJ74" i="1"/>
  <c r="AK74" i="1" s="1"/>
  <c r="Z75" i="1"/>
  <c r="AA75" i="1"/>
  <c r="M79" i="1"/>
  <c r="N79" i="1" s="1"/>
  <c r="D80" i="1"/>
  <c r="U76" i="1"/>
  <c r="V76" i="1" s="1"/>
  <c r="Z77" i="1" l="1"/>
  <c r="AA77" i="1"/>
  <c r="AB78" i="1"/>
  <c r="AC78" i="1" s="1"/>
  <c r="AE77" i="1"/>
  <c r="AF77" i="1"/>
  <c r="AG77" i="1" s="1"/>
  <c r="AD76" i="1"/>
  <c r="H76" i="1" s="1"/>
  <c r="I76" i="1" s="1"/>
  <c r="J76" i="1" s="1"/>
  <c r="AH76" i="1"/>
  <c r="AI76" i="1" s="1"/>
  <c r="R79" i="1"/>
  <c r="Q79" i="1"/>
  <c r="X79" i="1"/>
  <c r="Y79" i="1" s="1"/>
  <c r="P79" i="1"/>
  <c r="M80" i="1"/>
  <c r="N80" i="1" s="1"/>
  <c r="D81" i="1"/>
  <c r="AD75" i="1"/>
  <c r="AH75" i="1"/>
  <c r="U77" i="1"/>
  <c r="V77" i="1" s="1"/>
  <c r="S78" i="1"/>
  <c r="T78" i="1" s="1"/>
  <c r="W78" i="1" s="1"/>
  <c r="AL76" i="1"/>
  <c r="Z78" i="1" l="1"/>
  <c r="AA78" i="1"/>
  <c r="AB79" i="1"/>
  <c r="AC79" i="1" s="1"/>
  <c r="F76" i="1"/>
  <c r="E76" i="1" s="1"/>
  <c r="AE78" i="1"/>
  <c r="AF78" i="1"/>
  <c r="AG78" i="1" s="1"/>
  <c r="AD77" i="1"/>
  <c r="H77" i="1" s="1"/>
  <c r="I77" i="1" s="1"/>
  <c r="J77" i="1" s="1"/>
  <c r="AH77" i="1"/>
  <c r="AI77" i="1" s="1"/>
  <c r="H75" i="1"/>
  <c r="I75" i="1" s="1"/>
  <c r="J75" i="1" s="1"/>
  <c r="F75" i="1"/>
  <c r="G75" i="1"/>
  <c r="R80" i="1"/>
  <c r="Q80" i="1"/>
  <c r="X80" i="1"/>
  <c r="Y80" i="1" s="1"/>
  <c r="P80" i="1"/>
  <c r="U78" i="1"/>
  <c r="V78" i="1" s="1"/>
  <c r="AI75" i="1"/>
  <c r="AL75" i="1"/>
  <c r="M81" i="1"/>
  <c r="N81" i="1" s="1"/>
  <c r="D82" i="1"/>
  <c r="S79" i="1"/>
  <c r="T79" i="1" s="1"/>
  <c r="W79" i="1" s="1"/>
  <c r="AJ76" i="1"/>
  <c r="AK76" i="1" s="1"/>
  <c r="AL77" i="1"/>
  <c r="G76" i="1"/>
  <c r="E75" i="1" l="1"/>
  <c r="G77" i="1"/>
  <c r="Z79" i="1"/>
  <c r="AA79" i="1"/>
  <c r="AB80" i="1"/>
  <c r="AC80" i="1" s="1"/>
  <c r="AJ77" i="1"/>
  <c r="AK77" i="1" s="1"/>
  <c r="AE79" i="1"/>
  <c r="AF79" i="1"/>
  <c r="AG79" i="1" s="1"/>
  <c r="AD78" i="1"/>
  <c r="H78" i="1" s="1"/>
  <c r="I78" i="1" s="1"/>
  <c r="J78" i="1" s="1"/>
  <c r="AH78" i="1"/>
  <c r="AI78" i="1" s="1"/>
  <c r="M82" i="1"/>
  <c r="N82" i="1" s="1"/>
  <c r="D83" i="1"/>
  <c r="U79" i="1"/>
  <c r="V79" i="1" s="1"/>
  <c r="R81" i="1"/>
  <c r="X81" i="1"/>
  <c r="Y81" i="1" s="1"/>
  <c r="P81" i="1"/>
  <c r="Q81" i="1"/>
  <c r="AJ75" i="1"/>
  <c r="AK75" i="1" s="1"/>
  <c r="S80" i="1"/>
  <c r="T80" i="1" s="1"/>
  <c r="W80" i="1" s="1"/>
  <c r="G78" i="1"/>
  <c r="F78" i="1"/>
  <c r="E78" i="1" s="1"/>
  <c r="F77" i="1"/>
  <c r="E77" i="1" s="1"/>
  <c r="Z80" i="1" l="1"/>
  <c r="AA80" i="1"/>
  <c r="AB81" i="1"/>
  <c r="AC81" i="1" s="1"/>
  <c r="M83" i="1"/>
  <c r="N83" i="1" s="1"/>
  <c r="D84" i="1"/>
  <c r="U80" i="1"/>
  <c r="V80" i="1" s="1"/>
  <c r="R82" i="1"/>
  <c r="X82" i="1"/>
  <c r="Y82" i="1" s="1"/>
  <c r="Q82" i="1"/>
  <c r="P82" i="1"/>
  <c r="AD79" i="1"/>
  <c r="H79" i="1" s="1"/>
  <c r="I79" i="1" s="1"/>
  <c r="J79" i="1" s="1"/>
  <c r="AH79" i="1"/>
  <c r="AI79" i="1" s="1"/>
  <c r="S81" i="1"/>
  <c r="T81" i="1" s="1"/>
  <c r="W81" i="1" s="1"/>
  <c r="AJ78" i="1"/>
  <c r="AK78" i="1" s="1"/>
  <c r="AL78" i="1"/>
  <c r="AE80" i="1"/>
  <c r="AF80" i="1"/>
  <c r="AG80" i="1" s="1"/>
  <c r="U81" i="1" l="1"/>
  <c r="V81" i="1" s="1"/>
  <c r="F79" i="1"/>
  <c r="E79" i="1" s="1"/>
  <c r="Z81" i="1"/>
  <c r="AA81" i="1"/>
  <c r="AL79" i="1"/>
  <c r="G79" i="1"/>
  <c r="S82" i="1"/>
  <c r="U82" i="1" s="1"/>
  <c r="V82" i="1" s="1"/>
  <c r="M84" i="1"/>
  <c r="N84" i="1" s="1"/>
  <c r="D85" i="1"/>
  <c r="AD80" i="1"/>
  <c r="H80" i="1" s="1"/>
  <c r="I80" i="1" s="1"/>
  <c r="J80" i="1" s="1"/>
  <c r="AH80" i="1"/>
  <c r="AI80" i="1" s="1"/>
  <c r="AJ79" i="1"/>
  <c r="AK79" i="1" s="1"/>
  <c r="T82" i="1"/>
  <c r="W82" i="1" s="1"/>
  <c r="Z82" i="1" s="1"/>
  <c r="AB82" i="1"/>
  <c r="AC82" i="1" s="1"/>
  <c r="AA82" i="1"/>
  <c r="R83" i="1"/>
  <c r="P83" i="1"/>
  <c r="X83" i="1"/>
  <c r="Y83" i="1" s="1"/>
  <c r="Q83" i="1"/>
  <c r="AE81" i="1"/>
  <c r="AF81" i="1"/>
  <c r="AG81" i="1" s="1"/>
  <c r="AE82" i="1" l="1"/>
  <c r="AF82" i="1"/>
  <c r="AG82" i="1" s="1"/>
  <c r="AJ80" i="1"/>
  <c r="AK80" i="1" s="1"/>
  <c r="M85" i="1"/>
  <c r="N85" i="1" s="1"/>
  <c r="D86" i="1"/>
  <c r="G80" i="1"/>
  <c r="AD81" i="1"/>
  <c r="H81" i="1" s="1"/>
  <c r="I81" i="1" s="1"/>
  <c r="J81" i="1" s="1"/>
  <c r="AH81" i="1"/>
  <c r="AI81" i="1" s="1"/>
  <c r="G81" i="1"/>
  <c r="AB83" i="1"/>
  <c r="AC83" i="1" s="1"/>
  <c r="AL81" i="1"/>
  <c r="S83" i="1"/>
  <c r="U83" i="1" s="1"/>
  <c r="V83" i="1" s="1"/>
  <c r="AD82" i="1"/>
  <c r="H82" i="1" s="1"/>
  <c r="I82" i="1" s="1"/>
  <c r="J82" i="1" s="1"/>
  <c r="AH82" i="1"/>
  <c r="AI82" i="1" s="1"/>
  <c r="R84" i="1"/>
  <c r="Q84" i="1"/>
  <c r="P84" i="1"/>
  <c r="X84" i="1"/>
  <c r="Y84" i="1" s="1"/>
  <c r="F80" i="1"/>
  <c r="E80" i="1" s="1"/>
  <c r="AL80" i="1"/>
  <c r="T83" i="1" l="1"/>
  <c r="W83" i="1" s="1"/>
  <c r="Z83" i="1" s="1"/>
  <c r="AB84" i="1"/>
  <c r="AC84" i="1" s="1"/>
  <c r="S84" i="1"/>
  <c r="U84" i="1" s="1"/>
  <c r="V84" i="1" s="1"/>
  <c r="AJ82" i="1"/>
  <c r="AK82" i="1" s="1"/>
  <c r="AA83" i="1"/>
  <c r="M86" i="1"/>
  <c r="N86" i="1" s="1"/>
  <c r="D87" i="1"/>
  <c r="AL82" i="1"/>
  <c r="AE83" i="1"/>
  <c r="AF83" i="1"/>
  <c r="AG83" i="1" s="1"/>
  <c r="F81" i="1"/>
  <c r="E81" i="1" s="1"/>
  <c r="AJ81" i="1"/>
  <c r="AK81" i="1" s="1"/>
  <c r="R85" i="1"/>
  <c r="Q85" i="1"/>
  <c r="X85" i="1"/>
  <c r="Y85" i="1" s="1"/>
  <c r="P85" i="1"/>
  <c r="F82" i="1"/>
  <c r="E82" i="1" s="1"/>
  <c r="G82" i="1"/>
  <c r="R86" i="1" l="1"/>
  <c r="P86" i="1"/>
  <c r="Q86" i="1"/>
  <c r="X86" i="1"/>
  <c r="Y86" i="1" s="1"/>
  <c r="AB85" i="1"/>
  <c r="AC85" i="1" s="1"/>
  <c r="S85" i="1"/>
  <c r="T85" i="1" s="1"/>
  <c r="W85" i="1" s="1"/>
  <c r="T84" i="1"/>
  <c r="W84" i="1" s="1"/>
  <c r="M87" i="1"/>
  <c r="N87" i="1" s="1"/>
  <c r="D88" i="1"/>
  <c r="AD83" i="1"/>
  <c r="H83" i="1" s="1"/>
  <c r="I83" i="1" s="1"/>
  <c r="J83" i="1" s="1"/>
  <c r="AH83" i="1"/>
  <c r="AI83" i="1" s="1"/>
  <c r="AE84" i="1"/>
  <c r="AF84" i="1"/>
  <c r="AG84" i="1" s="1"/>
  <c r="Z85" i="1" l="1"/>
  <c r="AA85" i="1"/>
  <c r="AJ83" i="1"/>
  <c r="AK83" i="1" s="1"/>
  <c r="M88" i="1"/>
  <c r="N88" i="1" s="1"/>
  <c r="D89" i="1"/>
  <c r="Z84" i="1"/>
  <c r="AA84" i="1"/>
  <c r="F83" i="1"/>
  <c r="E83" i="1" s="1"/>
  <c r="U85" i="1"/>
  <c r="V85" i="1" s="1"/>
  <c r="AB86" i="1"/>
  <c r="AC86" i="1" s="1"/>
  <c r="AL83" i="1"/>
  <c r="R87" i="1"/>
  <c r="P87" i="1"/>
  <c r="X87" i="1"/>
  <c r="Y87" i="1" s="1"/>
  <c r="Q87" i="1"/>
  <c r="G83" i="1"/>
  <c r="AE85" i="1"/>
  <c r="AF85" i="1"/>
  <c r="AG85" i="1" s="1"/>
  <c r="S86" i="1"/>
  <c r="T86" i="1" s="1"/>
  <c r="W86" i="1" s="1"/>
  <c r="U86" i="1" l="1"/>
  <c r="V86" i="1" s="1"/>
  <c r="Z86" i="1"/>
  <c r="AA86" i="1"/>
  <c r="AB87" i="1"/>
  <c r="AC87" i="1" s="1"/>
  <c r="AE86" i="1"/>
  <c r="AF86" i="1"/>
  <c r="AG86" i="1" s="1"/>
  <c r="R88" i="1"/>
  <c r="X88" i="1"/>
  <c r="Y88" i="1" s="1"/>
  <c r="P88" i="1"/>
  <c r="Q88" i="1"/>
  <c r="AD85" i="1"/>
  <c r="H85" i="1" s="1"/>
  <c r="I85" i="1" s="1"/>
  <c r="J85" i="1" s="1"/>
  <c r="AH85" i="1"/>
  <c r="AI85" i="1" s="1"/>
  <c r="G85" i="1"/>
  <c r="F85" i="1"/>
  <c r="E85" i="1" s="1"/>
  <c r="S87" i="1"/>
  <c r="U87" i="1" s="1"/>
  <c r="V87" i="1" s="1"/>
  <c r="AD84" i="1"/>
  <c r="AH84" i="1"/>
  <c r="M89" i="1"/>
  <c r="N89" i="1" s="1"/>
  <c r="D90" i="1"/>
  <c r="R89" i="1" l="1"/>
  <c r="P89" i="1"/>
  <c r="Q89" i="1"/>
  <c r="X89" i="1"/>
  <c r="Y89" i="1" s="1"/>
  <c r="H84" i="1"/>
  <c r="I84" i="1" s="1"/>
  <c r="J84" i="1" s="1"/>
  <c r="G84" i="1"/>
  <c r="F84" i="1"/>
  <c r="E84" i="1" s="1"/>
  <c r="AJ85" i="1"/>
  <c r="AK85" i="1" s="1"/>
  <c r="S88" i="1"/>
  <c r="U88" i="1" s="1"/>
  <c r="V88" i="1" s="1"/>
  <c r="AB88" i="1"/>
  <c r="AC88" i="1" s="1"/>
  <c r="AE87" i="1"/>
  <c r="AF87" i="1"/>
  <c r="AG87" i="1" s="1"/>
  <c r="AD86" i="1"/>
  <c r="H86" i="1" s="1"/>
  <c r="I86" i="1" s="1"/>
  <c r="J86" i="1" s="1"/>
  <c r="AH86" i="1"/>
  <c r="AI86" i="1" s="1"/>
  <c r="M90" i="1"/>
  <c r="N90" i="1" s="1"/>
  <c r="D91" i="1"/>
  <c r="AI84" i="1"/>
  <c r="AL84" i="1"/>
  <c r="T87" i="1"/>
  <c r="W87" i="1" s="1"/>
  <c r="T88" i="1"/>
  <c r="W88" i="1" s="1"/>
  <c r="Z88" i="1" s="1"/>
  <c r="G86" i="1"/>
  <c r="F86" i="1"/>
  <c r="E86" i="1" s="1"/>
  <c r="AL85" i="1"/>
  <c r="M91" i="1" l="1"/>
  <c r="N91" i="1" s="1"/>
  <c r="D92" i="1"/>
  <c r="AJ86" i="1"/>
  <c r="AK86" i="1" s="1"/>
  <c r="AL86" i="1"/>
  <c r="AE88" i="1"/>
  <c r="AF88" i="1"/>
  <c r="AG88" i="1" s="1"/>
  <c r="AB89" i="1"/>
  <c r="AC89" i="1" s="1"/>
  <c r="Z87" i="1"/>
  <c r="AA87" i="1"/>
  <c r="AJ84" i="1"/>
  <c r="AK84" i="1" s="1"/>
  <c r="R90" i="1"/>
  <c r="X90" i="1"/>
  <c r="Y90" i="1" s="1"/>
  <c r="P90" i="1"/>
  <c r="Q90" i="1"/>
  <c r="AA88" i="1"/>
  <c r="S89" i="1"/>
  <c r="T89" i="1" s="1"/>
  <c r="W89" i="1" s="1"/>
  <c r="Z89" i="1" l="1"/>
  <c r="AA89" i="1"/>
  <c r="U89" i="1"/>
  <c r="V89" i="1" s="1"/>
  <c r="AD88" i="1"/>
  <c r="H88" i="1" s="1"/>
  <c r="I88" i="1" s="1"/>
  <c r="J88" i="1" s="1"/>
  <c r="AH88" i="1"/>
  <c r="AI88" i="1" s="1"/>
  <c r="M92" i="1"/>
  <c r="N92" i="1" s="1"/>
  <c r="D93" i="1"/>
  <c r="S90" i="1"/>
  <c r="T90" i="1" s="1"/>
  <c r="W90" i="1" s="1"/>
  <c r="AB90" i="1"/>
  <c r="AC90" i="1" s="1"/>
  <c r="AD87" i="1"/>
  <c r="AH87" i="1"/>
  <c r="AE89" i="1"/>
  <c r="AF89" i="1"/>
  <c r="AG89" i="1" s="1"/>
  <c r="G88" i="1"/>
  <c r="F88" i="1"/>
  <c r="E88" i="1" s="1"/>
  <c r="R91" i="1"/>
  <c r="X91" i="1"/>
  <c r="Y91" i="1" s="1"/>
  <c r="Q91" i="1"/>
  <c r="P91" i="1"/>
  <c r="Z90" i="1" l="1"/>
  <c r="AA90" i="1"/>
  <c r="H87" i="1"/>
  <c r="I87" i="1" s="1"/>
  <c r="J87" i="1" s="1"/>
  <c r="F87" i="1"/>
  <c r="G87" i="1"/>
  <c r="AB91" i="1"/>
  <c r="AC91" i="1" s="1"/>
  <c r="AI87" i="1"/>
  <c r="AL87" i="1"/>
  <c r="U90" i="1"/>
  <c r="V90" i="1" s="1"/>
  <c r="M93" i="1"/>
  <c r="N93" i="1" s="1"/>
  <c r="D94" i="1"/>
  <c r="AL88" i="1"/>
  <c r="AD89" i="1"/>
  <c r="H89" i="1" s="1"/>
  <c r="I89" i="1" s="1"/>
  <c r="J89" i="1" s="1"/>
  <c r="AH89" i="1"/>
  <c r="AI89" i="1" s="1"/>
  <c r="S91" i="1"/>
  <c r="T91" i="1" s="1"/>
  <c r="W91" i="1" s="1"/>
  <c r="G89" i="1"/>
  <c r="AE90" i="1"/>
  <c r="AF90" i="1"/>
  <c r="AG90" i="1" s="1"/>
  <c r="R92" i="1"/>
  <c r="P92" i="1"/>
  <c r="X92" i="1"/>
  <c r="Y92" i="1" s="1"/>
  <c r="Q92" i="1"/>
  <c r="AJ88" i="1"/>
  <c r="AK88" i="1" s="1"/>
  <c r="F89" i="1" l="1"/>
  <c r="E89" i="1" s="1"/>
  <c r="U91" i="1"/>
  <c r="V91" i="1" s="1"/>
  <c r="E87" i="1"/>
  <c r="Z91" i="1"/>
  <c r="AA91" i="1"/>
  <c r="S92" i="1"/>
  <c r="U92" i="1" s="1"/>
  <c r="V92" i="1" s="1"/>
  <c r="AJ89" i="1"/>
  <c r="AK89" i="1" s="1"/>
  <c r="R93" i="1"/>
  <c r="P93" i="1"/>
  <c r="Q93" i="1"/>
  <c r="X93" i="1"/>
  <c r="Y93" i="1" s="1"/>
  <c r="AL89" i="1"/>
  <c r="AE91" i="1"/>
  <c r="AF91" i="1"/>
  <c r="AG91" i="1" s="1"/>
  <c r="AD90" i="1"/>
  <c r="H90" i="1" s="1"/>
  <c r="I90" i="1" s="1"/>
  <c r="J90" i="1" s="1"/>
  <c r="AH90" i="1"/>
  <c r="AI90" i="1" s="1"/>
  <c r="AB92" i="1"/>
  <c r="AC92" i="1" s="1"/>
  <c r="F90" i="1"/>
  <c r="E90" i="1" s="1"/>
  <c r="M94" i="1"/>
  <c r="N94" i="1" s="1"/>
  <c r="D95" i="1"/>
  <c r="AJ87" i="1"/>
  <c r="AK87" i="1" s="1"/>
  <c r="G90" i="1" l="1"/>
  <c r="AE92" i="1"/>
  <c r="AF92" i="1"/>
  <c r="AG92" i="1" s="1"/>
  <c r="AB93" i="1"/>
  <c r="AC93" i="1" s="1"/>
  <c r="AL90" i="1"/>
  <c r="AD91" i="1"/>
  <c r="H91" i="1" s="1"/>
  <c r="I91" i="1" s="1"/>
  <c r="J91" i="1" s="1"/>
  <c r="AH91" i="1"/>
  <c r="AI91" i="1" s="1"/>
  <c r="M95" i="1"/>
  <c r="N95" i="1" s="1"/>
  <c r="D96" i="1"/>
  <c r="R94" i="1"/>
  <c r="Q94" i="1"/>
  <c r="X94" i="1"/>
  <c r="Y94" i="1" s="1"/>
  <c r="P94" i="1"/>
  <c r="AJ90" i="1"/>
  <c r="AK90" i="1" s="1"/>
  <c r="AL91" i="1"/>
  <c r="S93" i="1"/>
  <c r="T93" i="1" s="1"/>
  <c r="W93" i="1" s="1"/>
  <c r="T92" i="1"/>
  <c r="W92" i="1" s="1"/>
  <c r="U93" i="1" l="1"/>
  <c r="V93" i="1" s="1"/>
  <c r="Z93" i="1"/>
  <c r="AA93" i="1"/>
  <c r="S94" i="1"/>
  <c r="T94" i="1" s="1"/>
  <c r="W94" i="1" s="1"/>
  <c r="M96" i="1"/>
  <c r="N96" i="1" s="1"/>
  <c r="D97" i="1"/>
  <c r="AJ91" i="1"/>
  <c r="AK91" i="1" s="1"/>
  <c r="G91" i="1"/>
  <c r="Z92" i="1"/>
  <c r="AA92" i="1"/>
  <c r="AB94" i="1"/>
  <c r="AC94" i="1" s="1"/>
  <c r="R95" i="1"/>
  <c r="Q95" i="1"/>
  <c r="X95" i="1"/>
  <c r="Y95" i="1" s="1"/>
  <c r="P95" i="1"/>
  <c r="AE93" i="1"/>
  <c r="AF93" i="1"/>
  <c r="AG93" i="1" s="1"/>
  <c r="F91" i="1"/>
  <c r="E91" i="1" s="1"/>
  <c r="Z94" i="1" l="1"/>
  <c r="AA94" i="1"/>
  <c r="S95" i="1"/>
  <c r="U95" i="1" s="1"/>
  <c r="V95" i="1" s="1"/>
  <c r="AE94" i="1"/>
  <c r="AF94" i="1"/>
  <c r="AG94" i="1" s="1"/>
  <c r="R96" i="1"/>
  <c r="P96" i="1"/>
  <c r="Q96" i="1"/>
  <c r="X96" i="1"/>
  <c r="Y96" i="1" s="1"/>
  <c r="AD93" i="1"/>
  <c r="H93" i="1" s="1"/>
  <c r="I93" i="1" s="1"/>
  <c r="J93" i="1" s="1"/>
  <c r="AH93" i="1"/>
  <c r="AI93" i="1" s="1"/>
  <c r="T95" i="1"/>
  <c r="W95" i="1" s="1"/>
  <c r="Z95" i="1" s="1"/>
  <c r="G93" i="1"/>
  <c r="F93" i="1"/>
  <c r="E93" i="1" s="1"/>
  <c r="AA95" i="1"/>
  <c r="AB95" i="1"/>
  <c r="AC95" i="1" s="1"/>
  <c r="AD92" i="1"/>
  <c r="AH92" i="1"/>
  <c r="M97" i="1"/>
  <c r="N97" i="1" s="1"/>
  <c r="D98" i="1"/>
  <c r="U94" i="1"/>
  <c r="V94" i="1" s="1"/>
  <c r="R97" i="1" l="1"/>
  <c r="X97" i="1"/>
  <c r="Y97" i="1" s="1"/>
  <c r="Q97" i="1"/>
  <c r="P97" i="1"/>
  <c r="AF95" i="1"/>
  <c r="AG95" i="1" s="1"/>
  <c r="AE95" i="1"/>
  <c r="S96" i="1"/>
  <c r="U96" i="1" s="1"/>
  <c r="V96" i="1" s="1"/>
  <c r="AD94" i="1"/>
  <c r="H94" i="1" s="1"/>
  <c r="I94" i="1" s="1"/>
  <c r="J94" i="1" s="1"/>
  <c r="AH94" i="1"/>
  <c r="AI94" i="1" s="1"/>
  <c r="H92" i="1"/>
  <c r="I92" i="1" s="1"/>
  <c r="J92" i="1" s="1"/>
  <c r="F92" i="1"/>
  <c r="E92" i="1" s="1"/>
  <c r="G92" i="1"/>
  <c r="M98" i="1"/>
  <c r="N98" i="1" s="1"/>
  <c r="D99" i="1"/>
  <c r="AI92" i="1"/>
  <c r="AL92" i="1"/>
  <c r="AD95" i="1"/>
  <c r="H95" i="1" s="1"/>
  <c r="I95" i="1" s="1"/>
  <c r="J95" i="1" s="1"/>
  <c r="AH95" i="1"/>
  <c r="AI95" i="1" s="1"/>
  <c r="AJ93" i="1"/>
  <c r="AK93" i="1" s="1"/>
  <c r="AB96" i="1"/>
  <c r="AC96" i="1" s="1"/>
  <c r="T96" i="1"/>
  <c r="W96" i="1" s="1"/>
  <c r="Z96" i="1" s="1"/>
  <c r="AL94" i="1"/>
  <c r="AL93" i="1"/>
  <c r="AA96" i="1" l="1"/>
  <c r="AJ95" i="1"/>
  <c r="AK95" i="1" s="1"/>
  <c r="M99" i="1"/>
  <c r="N99" i="1" s="1"/>
  <c r="D100" i="1"/>
  <c r="G94" i="1"/>
  <c r="G95" i="1"/>
  <c r="F95" i="1"/>
  <c r="E95" i="1" s="1"/>
  <c r="AB97" i="1"/>
  <c r="AC97" i="1" s="1"/>
  <c r="AE96" i="1"/>
  <c r="AF96" i="1"/>
  <c r="AG96" i="1" s="1"/>
  <c r="AJ92" i="1"/>
  <c r="AK92" i="1" s="1"/>
  <c r="R98" i="1"/>
  <c r="P98" i="1"/>
  <c r="X98" i="1"/>
  <c r="Y98" i="1" s="1"/>
  <c r="Q98" i="1"/>
  <c r="AJ94" i="1"/>
  <c r="AK94" i="1" s="1"/>
  <c r="F94" i="1"/>
  <c r="E94" i="1" s="1"/>
  <c r="AL95" i="1"/>
  <c r="S97" i="1"/>
  <c r="T97" i="1" s="1"/>
  <c r="W97" i="1" s="1"/>
  <c r="Z97" i="1" l="1"/>
  <c r="AA97" i="1"/>
  <c r="U97" i="1"/>
  <c r="V97" i="1" s="1"/>
  <c r="AB98" i="1"/>
  <c r="AC98" i="1" s="1"/>
  <c r="AE97" i="1"/>
  <c r="AF97" i="1"/>
  <c r="AG97" i="1" s="1"/>
  <c r="R99" i="1"/>
  <c r="Q99" i="1"/>
  <c r="X99" i="1"/>
  <c r="Y99" i="1" s="1"/>
  <c r="P99" i="1"/>
  <c r="S98" i="1"/>
  <c r="U98" i="1"/>
  <c r="V98" i="1" s="1"/>
  <c r="T98" i="1"/>
  <c r="W98" i="1" s="1"/>
  <c r="Z98" i="1" s="1"/>
  <c r="M100" i="1"/>
  <c r="N100" i="1" s="1"/>
  <c r="D101" i="1"/>
  <c r="AD96" i="1"/>
  <c r="H96" i="1" s="1"/>
  <c r="I96" i="1" s="1"/>
  <c r="J96" i="1" s="1"/>
  <c r="AH96" i="1"/>
  <c r="AI96" i="1" s="1"/>
  <c r="AJ96" i="1" l="1"/>
  <c r="AK96" i="1" s="1"/>
  <c r="M101" i="1"/>
  <c r="N101" i="1" s="1"/>
  <c r="D102" i="1"/>
  <c r="AL96" i="1"/>
  <c r="S99" i="1"/>
  <c r="T99" i="1" s="1"/>
  <c r="W99" i="1" s="1"/>
  <c r="F96" i="1"/>
  <c r="E96" i="1" s="1"/>
  <c r="AE98" i="1"/>
  <c r="AF98" i="1"/>
  <c r="AG98" i="1" s="1"/>
  <c r="AD97" i="1"/>
  <c r="H97" i="1" s="1"/>
  <c r="I97" i="1" s="1"/>
  <c r="J97" i="1" s="1"/>
  <c r="AH97" i="1"/>
  <c r="AI97" i="1" s="1"/>
  <c r="R100" i="1"/>
  <c r="X100" i="1"/>
  <c r="Y100" i="1" s="1"/>
  <c r="P100" i="1"/>
  <c r="Q100" i="1"/>
  <c r="AB99" i="1"/>
  <c r="AC99" i="1" s="1"/>
  <c r="F97" i="1"/>
  <c r="E97" i="1" s="1"/>
  <c r="G96" i="1"/>
  <c r="AA98" i="1"/>
  <c r="AL97" i="1" l="1"/>
  <c r="Z99" i="1"/>
  <c r="AA99" i="1"/>
  <c r="AD98" i="1"/>
  <c r="H98" i="1" s="1"/>
  <c r="I98" i="1" s="1"/>
  <c r="J98" i="1" s="1"/>
  <c r="AH98" i="1"/>
  <c r="AI98" i="1" s="1"/>
  <c r="G97" i="1"/>
  <c r="S100" i="1"/>
  <c r="U100" i="1" s="1"/>
  <c r="V100" i="1" s="1"/>
  <c r="AB100" i="1"/>
  <c r="AC100" i="1" s="1"/>
  <c r="AJ97" i="1"/>
  <c r="AK97" i="1" s="1"/>
  <c r="AL98" i="1"/>
  <c r="U99" i="1"/>
  <c r="V99" i="1" s="1"/>
  <c r="M102" i="1"/>
  <c r="N102" i="1" s="1"/>
  <c r="D103" i="1"/>
  <c r="AE99" i="1"/>
  <c r="AF99" i="1"/>
  <c r="AG99" i="1" s="1"/>
  <c r="T100" i="1"/>
  <c r="W100" i="1" s="1"/>
  <c r="Z100" i="1" s="1"/>
  <c r="F98" i="1"/>
  <c r="E98" i="1" s="1"/>
  <c r="G98" i="1"/>
  <c r="R101" i="1"/>
  <c r="P101" i="1"/>
  <c r="Q101" i="1"/>
  <c r="X101" i="1"/>
  <c r="Y101" i="1" s="1"/>
  <c r="R102" i="1" l="1"/>
  <c r="P102" i="1"/>
  <c r="Q102" i="1"/>
  <c r="X102" i="1"/>
  <c r="Y102" i="1" s="1"/>
  <c r="AE100" i="1"/>
  <c r="AF100" i="1"/>
  <c r="AG100" i="1" s="1"/>
  <c r="AJ98" i="1"/>
  <c r="AK98" i="1" s="1"/>
  <c r="AD99" i="1"/>
  <c r="H99" i="1" s="1"/>
  <c r="I99" i="1" s="1"/>
  <c r="J99" i="1" s="1"/>
  <c r="AH99" i="1"/>
  <c r="AI99" i="1" s="1"/>
  <c r="S101" i="1"/>
  <c r="U101" i="1" s="1"/>
  <c r="V101" i="1" s="1"/>
  <c r="AB101" i="1"/>
  <c r="AC101" i="1" s="1"/>
  <c r="M103" i="1"/>
  <c r="N103" i="1" s="1"/>
  <c r="D104" i="1"/>
  <c r="AA100" i="1"/>
  <c r="G99" i="1" l="1"/>
  <c r="F99" i="1"/>
  <c r="E99" i="1" s="1"/>
  <c r="T101" i="1"/>
  <c r="W101" i="1" s="1"/>
  <c r="Z101" i="1" s="1"/>
  <c r="AD100" i="1"/>
  <c r="H100" i="1" s="1"/>
  <c r="I100" i="1" s="1"/>
  <c r="J100" i="1" s="1"/>
  <c r="AH100" i="1"/>
  <c r="AI100" i="1" s="1"/>
  <c r="R103" i="1"/>
  <c r="P103" i="1"/>
  <c r="X103" i="1"/>
  <c r="Y103" i="1" s="1"/>
  <c r="Q103" i="1"/>
  <c r="AJ99" i="1"/>
  <c r="AK99" i="1" s="1"/>
  <c r="AL100" i="1"/>
  <c r="AB102" i="1"/>
  <c r="AC102" i="1" s="1"/>
  <c r="AE101" i="1"/>
  <c r="AF101" i="1"/>
  <c r="AG101" i="1" s="1"/>
  <c r="M104" i="1"/>
  <c r="N104" i="1" s="1"/>
  <c r="D105" i="1"/>
  <c r="AL99" i="1"/>
  <c r="G100" i="1"/>
  <c r="F100" i="1"/>
  <c r="E100" i="1" s="1"/>
  <c r="S102" i="1"/>
  <c r="U102" i="1" s="1"/>
  <c r="V102" i="1" s="1"/>
  <c r="AA101" i="1" l="1"/>
  <c r="M105" i="1"/>
  <c r="N105" i="1" s="1"/>
  <c r="D106" i="1"/>
  <c r="T102" i="1"/>
  <c r="W102" i="1" s="1"/>
  <c r="AE102" i="1"/>
  <c r="AF102" i="1"/>
  <c r="AG102" i="1" s="1"/>
  <c r="S103" i="1"/>
  <c r="U103" i="1" s="1"/>
  <c r="V103" i="1" s="1"/>
  <c r="AJ100" i="1"/>
  <c r="AK100" i="1" s="1"/>
  <c r="AD101" i="1"/>
  <c r="H101" i="1" s="1"/>
  <c r="I101" i="1" s="1"/>
  <c r="J101" i="1" s="1"/>
  <c r="AH101" i="1"/>
  <c r="AI101" i="1" s="1"/>
  <c r="R104" i="1"/>
  <c r="Q104" i="1"/>
  <c r="X104" i="1"/>
  <c r="Y104" i="1" s="1"/>
  <c r="P104" i="1"/>
  <c r="F101" i="1"/>
  <c r="E101" i="1" s="1"/>
  <c r="AB103" i="1"/>
  <c r="AC103" i="1" s="1"/>
  <c r="T103" i="1" l="1"/>
  <c r="W103" i="1" s="1"/>
  <c r="Z103" i="1" s="1"/>
  <c r="G101" i="1"/>
  <c r="AE103" i="1"/>
  <c r="AF103" i="1"/>
  <c r="AG103" i="1" s="1"/>
  <c r="AB104" i="1"/>
  <c r="AC104" i="1" s="1"/>
  <c r="Z102" i="1"/>
  <c r="AA102" i="1"/>
  <c r="M106" i="1"/>
  <c r="N106" i="1" s="1"/>
  <c r="D107" i="1"/>
  <c r="S104" i="1"/>
  <c r="T104" i="1" s="1"/>
  <c r="W104" i="1" s="1"/>
  <c r="Z104" i="1" s="1"/>
  <c r="AJ101" i="1"/>
  <c r="AK101" i="1" s="1"/>
  <c r="AL101" i="1"/>
  <c r="R105" i="1"/>
  <c r="Q105" i="1"/>
  <c r="X105" i="1"/>
  <c r="Y105" i="1" s="1"/>
  <c r="P105" i="1"/>
  <c r="AA103" i="1" l="1"/>
  <c r="AD103" i="1" s="1"/>
  <c r="H103" i="1" s="1"/>
  <c r="I103" i="1" s="1"/>
  <c r="J103" i="1" s="1"/>
  <c r="U104" i="1"/>
  <c r="V104" i="1" s="1"/>
  <c r="AB105" i="1"/>
  <c r="AC105" i="1" s="1"/>
  <c r="S105" i="1"/>
  <c r="T105" i="1" s="1"/>
  <c r="W105" i="1" s="1"/>
  <c r="M107" i="1"/>
  <c r="N107" i="1" s="1"/>
  <c r="D108" i="1"/>
  <c r="AD102" i="1"/>
  <c r="AH102" i="1"/>
  <c r="AA104" i="1"/>
  <c r="R106" i="1"/>
  <c r="X106" i="1"/>
  <c r="Y106" i="1" s="1"/>
  <c r="P106" i="1"/>
  <c r="Q106" i="1"/>
  <c r="AE104" i="1"/>
  <c r="AF104" i="1"/>
  <c r="AG104" i="1" s="1"/>
  <c r="G103" i="1"/>
  <c r="F103" i="1"/>
  <c r="E103" i="1" s="1"/>
  <c r="AH103" i="1" l="1"/>
  <c r="U105" i="1"/>
  <c r="V105" i="1" s="1"/>
  <c r="Z105" i="1"/>
  <c r="AA105" i="1"/>
  <c r="S106" i="1"/>
  <c r="U106" i="1" s="1"/>
  <c r="V106" i="1" s="1"/>
  <c r="AB106" i="1"/>
  <c r="AC106" i="1" s="1"/>
  <c r="AI102" i="1"/>
  <c r="AL102" i="1"/>
  <c r="M108" i="1"/>
  <c r="N108" i="1" s="1"/>
  <c r="D109" i="1"/>
  <c r="T106" i="1"/>
  <c r="W106" i="1" s="1"/>
  <c r="Z106" i="1" s="1"/>
  <c r="AD104" i="1"/>
  <c r="H104" i="1" s="1"/>
  <c r="I104" i="1" s="1"/>
  <c r="J104" i="1" s="1"/>
  <c r="AH104" i="1"/>
  <c r="AI104" i="1" s="1"/>
  <c r="H102" i="1"/>
  <c r="I102" i="1" s="1"/>
  <c r="J102" i="1" s="1"/>
  <c r="F102" i="1"/>
  <c r="G102" i="1"/>
  <c r="R107" i="1"/>
  <c r="P107" i="1"/>
  <c r="X107" i="1"/>
  <c r="Y107" i="1" s="1"/>
  <c r="Q107" i="1"/>
  <c r="AE105" i="1"/>
  <c r="AF105" i="1"/>
  <c r="AG105" i="1" s="1"/>
  <c r="AI103" i="1" l="1"/>
  <c r="AJ103" i="1" s="1"/>
  <c r="AK103" i="1" s="1"/>
  <c r="AL103" i="1"/>
  <c r="E102" i="1"/>
  <c r="S107" i="1"/>
  <c r="U107" i="1" s="1"/>
  <c r="V107" i="1" s="1"/>
  <c r="F104" i="1"/>
  <c r="E104" i="1" s="1"/>
  <c r="R108" i="1"/>
  <c r="X108" i="1"/>
  <c r="Y108" i="1" s="1"/>
  <c r="Q108" i="1"/>
  <c r="P108" i="1"/>
  <c r="AJ102" i="1"/>
  <c r="AK102" i="1" s="1"/>
  <c r="AE106" i="1"/>
  <c r="AF106" i="1"/>
  <c r="AG106" i="1" s="1"/>
  <c r="AD105" i="1"/>
  <c r="H105" i="1" s="1"/>
  <c r="I105" i="1" s="1"/>
  <c r="J105" i="1" s="1"/>
  <c r="AH105" i="1"/>
  <c r="AI105" i="1" s="1"/>
  <c r="AB107" i="1"/>
  <c r="AC107" i="1" s="1"/>
  <c r="AJ104" i="1"/>
  <c r="AK104" i="1" s="1"/>
  <c r="G104" i="1"/>
  <c r="M109" i="1"/>
  <c r="N109" i="1" s="1"/>
  <c r="D110" i="1"/>
  <c r="AA106" i="1"/>
  <c r="AL104" i="1"/>
  <c r="F105" i="1" l="1"/>
  <c r="E105" i="1" s="1"/>
  <c r="G105" i="1"/>
  <c r="T107" i="1"/>
  <c r="W107" i="1" s="1"/>
  <c r="AD106" i="1"/>
  <c r="H106" i="1" s="1"/>
  <c r="I106" i="1" s="1"/>
  <c r="J106" i="1" s="1"/>
  <c r="AH106" i="1"/>
  <c r="AI106" i="1" s="1"/>
  <c r="R109" i="1"/>
  <c r="X109" i="1"/>
  <c r="Y109" i="1" s="1"/>
  <c r="Q109" i="1"/>
  <c r="P109" i="1"/>
  <c r="AE107" i="1"/>
  <c r="AF107" i="1"/>
  <c r="AG107" i="1" s="1"/>
  <c r="F106" i="1"/>
  <c r="E106" i="1" s="1"/>
  <c r="G106" i="1"/>
  <c r="S108" i="1"/>
  <c r="U108" i="1" s="1"/>
  <c r="V108" i="1" s="1"/>
  <c r="M110" i="1"/>
  <c r="N110" i="1" s="1"/>
  <c r="D111" i="1"/>
  <c r="AJ105" i="1"/>
  <c r="AK105" i="1" s="1"/>
  <c r="AL106" i="1"/>
  <c r="T108" i="1"/>
  <c r="W108" i="1" s="1"/>
  <c r="Z108" i="1" s="1"/>
  <c r="AB108" i="1"/>
  <c r="AC108" i="1" s="1"/>
  <c r="AA108" i="1"/>
  <c r="AL105" i="1"/>
  <c r="Z107" i="1" l="1"/>
  <c r="AA107" i="1"/>
  <c r="AE108" i="1"/>
  <c r="AF108" i="1"/>
  <c r="AG108" i="1" s="1"/>
  <c r="R110" i="1"/>
  <c r="Q110" i="1"/>
  <c r="X110" i="1"/>
  <c r="Y110" i="1" s="1"/>
  <c r="P110" i="1"/>
  <c r="AB109" i="1"/>
  <c r="AC109" i="1" s="1"/>
  <c r="AJ106" i="1"/>
  <c r="AK106" i="1" s="1"/>
  <c r="AD108" i="1"/>
  <c r="H108" i="1" s="1"/>
  <c r="I108" i="1" s="1"/>
  <c r="J108" i="1" s="1"/>
  <c r="AH108" i="1"/>
  <c r="AI108" i="1" s="1"/>
  <c r="M111" i="1"/>
  <c r="N111" i="1" s="1"/>
  <c r="D112" i="1"/>
  <c r="S109" i="1"/>
  <c r="T109" i="1" s="1"/>
  <c r="W109" i="1" s="1"/>
  <c r="AH107" i="1" l="1"/>
  <c r="AD107" i="1"/>
  <c r="Z109" i="1"/>
  <c r="AA109" i="1"/>
  <c r="R111" i="1"/>
  <c r="P111" i="1"/>
  <c r="Q111" i="1"/>
  <c r="X111" i="1"/>
  <c r="Y111" i="1" s="1"/>
  <c r="U109" i="1"/>
  <c r="V109" i="1" s="1"/>
  <c r="M112" i="1"/>
  <c r="N112" i="1" s="1"/>
  <c r="D113" i="1"/>
  <c r="AJ108" i="1"/>
  <c r="AK108" i="1" s="1"/>
  <c r="S110" i="1"/>
  <c r="T110" i="1" s="1"/>
  <c r="W110" i="1" s="1"/>
  <c r="AL108" i="1"/>
  <c r="AE109" i="1"/>
  <c r="AF109" i="1"/>
  <c r="AG109" i="1" s="1"/>
  <c r="AB110" i="1"/>
  <c r="AC110" i="1" s="1"/>
  <c r="F108" i="1"/>
  <c r="E108" i="1" s="1"/>
  <c r="G108" i="1"/>
  <c r="H107" i="1" l="1"/>
  <c r="I107" i="1" s="1"/>
  <c r="J107" i="1" s="1"/>
  <c r="G107" i="1"/>
  <c r="F107" i="1"/>
  <c r="E107" i="1" s="1"/>
  <c r="U110" i="1"/>
  <c r="V110" i="1" s="1"/>
  <c r="AI107" i="1"/>
  <c r="AL107" i="1"/>
  <c r="Z110" i="1"/>
  <c r="AA110" i="1"/>
  <c r="AE110" i="1"/>
  <c r="AF110" i="1"/>
  <c r="AG110" i="1" s="1"/>
  <c r="R112" i="1"/>
  <c r="X112" i="1"/>
  <c r="Y112" i="1" s="1"/>
  <c r="P112" i="1"/>
  <c r="Q112" i="1"/>
  <c r="AB111" i="1"/>
  <c r="AC111" i="1" s="1"/>
  <c r="AD109" i="1"/>
  <c r="H109" i="1" s="1"/>
  <c r="I109" i="1" s="1"/>
  <c r="J109" i="1" s="1"/>
  <c r="AH109" i="1"/>
  <c r="AI109" i="1" s="1"/>
  <c r="M113" i="1"/>
  <c r="N113" i="1" s="1"/>
  <c r="D114" i="1"/>
  <c r="S111" i="1"/>
  <c r="T111" i="1" s="1"/>
  <c r="W111" i="1" s="1"/>
  <c r="U111" i="1" l="1"/>
  <c r="V111" i="1" s="1"/>
  <c r="AL109" i="1"/>
  <c r="AJ107" i="1"/>
  <c r="AK107" i="1" s="1"/>
  <c r="Z111" i="1"/>
  <c r="AA111" i="1"/>
  <c r="M114" i="1"/>
  <c r="N114" i="1" s="1"/>
  <c r="D115" i="1"/>
  <c r="AE111" i="1"/>
  <c r="AF111" i="1"/>
  <c r="AG111" i="1" s="1"/>
  <c r="S112" i="1"/>
  <c r="U112" i="1" s="1"/>
  <c r="V112" i="1" s="1"/>
  <c r="AB112" i="1"/>
  <c r="AC112" i="1" s="1"/>
  <c r="G109" i="1"/>
  <c r="AD110" i="1"/>
  <c r="H110" i="1" s="1"/>
  <c r="I110" i="1" s="1"/>
  <c r="J110" i="1" s="1"/>
  <c r="AH110" i="1"/>
  <c r="AI110" i="1" s="1"/>
  <c r="R113" i="1"/>
  <c r="X113" i="1"/>
  <c r="Y113" i="1" s="1"/>
  <c r="P113" i="1"/>
  <c r="Q113" i="1"/>
  <c r="AJ109" i="1"/>
  <c r="AK109" i="1" s="1"/>
  <c r="T112" i="1"/>
  <c r="W112" i="1" s="1"/>
  <c r="Z112" i="1" s="1"/>
  <c r="F109" i="1"/>
  <c r="E109" i="1" s="1"/>
  <c r="G110" i="1"/>
  <c r="F110" i="1"/>
  <c r="E110" i="1" s="1"/>
  <c r="S113" i="1" l="1"/>
  <c r="U113" i="1" s="1"/>
  <c r="V113" i="1" s="1"/>
  <c r="AB113" i="1"/>
  <c r="AC113" i="1" s="1"/>
  <c r="AJ110" i="1"/>
  <c r="AK110" i="1" s="1"/>
  <c r="AL110" i="1"/>
  <c r="AA112" i="1"/>
  <c r="M115" i="1"/>
  <c r="N115" i="1" s="1"/>
  <c r="D116" i="1"/>
  <c r="AD111" i="1"/>
  <c r="H111" i="1" s="1"/>
  <c r="I111" i="1" s="1"/>
  <c r="J111" i="1" s="1"/>
  <c r="AH111" i="1"/>
  <c r="AI111" i="1" s="1"/>
  <c r="T113" i="1"/>
  <c r="W113" i="1" s="1"/>
  <c r="Z113" i="1" s="1"/>
  <c r="AE112" i="1"/>
  <c r="AF112" i="1"/>
  <c r="AG112" i="1" s="1"/>
  <c r="R114" i="1"/>
  <c r="X114" i="1"/>
  <c r="Y114" i="1" s="1"/>
  <c r="Q114" i="1"/>
  <c r="P114" i="1"/>
  <c r="F111" i="1" l="1"/>
  <c r="E111" i="1" s="1"/>
  <c r="G111" i="1"/>
  <c r="S114" i="1"/>
  <c r="T114" i="1" s="1"/>
  <c r="W114" i="1" s="1"/>
  <c r="R115" i="1"/>
  <c r="Q115" i="1"/>
  <c r="P115" i="1"/>
  <c r="X115" i="1"/>
  <c r="Y115" i="1" s="1"/>
  <c r="AD112" i="1"/>
  <c r="H112" i="1" s="1"/>
  <c r="I112" i="1" s="1"/>
  <c r="J112" i="1" s="1"/>
  <c r="AH112" i="1"/>
  <c r="AI112" i="1" s="1"/>
  <c r="AA113" i="1"/>
  <c r="AB114" i="1"/>
  <c r="AC114" i="1" s="1"/>
  <c r="AJ111" i="1"/>
  <c r="AK111" i="1" s="1"/>
  <c r="M116" i="1"/>
  <c r="N116" i="1" s="1"/>
  <c r="D117" i="1"/>
  <c r="AL111" i="1"/>
  <c r="AE113" i="1"/>
  <c r="AF113" i="1"/>
  <c r="AG113" i="1" s="1"/>
  <c r="AL112" i="1" l="1"/>
  <c r="Z114" i="1"/>
  <c r="AA114" i="1"/>
  <c r="M117" i="1"/>
  <c r="N117" i="1" s="1"/>
  <c r="D118" i="1"/>
  <c r="AE114" i="1"/>
  <c r="AF114" i="1"/>
  <c r="AG114" i="1" s="1"/>
  <c r="AJ112" i="1"/>
  <c r="AK112" i="1" s="1"/>
  <c r="AB115" i="1"/>
  <c r="AC115" i="1" s="1"/>
  <c r="S115" i="1"/>
  <c r="U115" i="1" s="1"/>
  <c r="V115" i="1" s="1"/>
  <c r="F112" i="1"/>
  <c r="E112" i="1" s="1"/>
  <c r="U114" i="1"/>
  <c r="V114" i="1" s="1"/>
  <c r="R116" i="1"/>
  <c r="X116" i="1"/>
  <c r="Y116" i="1" s="1"/>
  <c r="P116" i="1"/>
  <c r="Q116" i="1"/>
  <c r="AD113" i="1"/>
  <c r="H113" i="1" s="1"/>
  <c r="I113" i="1" s="1"/>
  <c r="J113" i="1" s="1"/>
  <c r="AH113" i="1"/>
  <c r="AI113" i="1" s="1"/>
  <c r="G112" i="1"/>
  <c r="T115" i="1" l="1"/>
  <c r="W115" i="1" s="1"/>
  <c r="Z115" i="1" s="1"/>
  <c r="M118" i="1"/>
  <c r="N118" i="1" s="1"/>
  <c r="D119" i="1"/>
  <c r="F113" i="1"/>
  <c r="E113" i="1" s="1"/>
  <c r="AD114" i="1"/>
  <c r="H114" i="1" s="1"/>
  <c r="I114" i="1" s="1"/>
  <c r="J114" i="1" s="1"/>
  <c r="AH114" i="1"/>
  <c r="AI114" i="1" s="1"/>
  <c r="AJ113" i="1"/>
  <c r="AK113" i="1" s="1"/>
  <c r="S116" i="1"/>
  <c r="T116" i="1" s="1"/>
  <c r="W116" i="1" s="1"/>
  <c r="AB116" i="1"/>
  <c r="AC116" i="1" s="1"/>
  <c r="AL113" i="1"/>
  <c r="AE115" i="1"/>
  <c r="AF115" i="1"/>
  <c r="AG115" i="1" s="1"/>
  <c r="G114" i="1"/>
  <c r="R117" i="1"/>
  <c r="P117" i="1"/>
  <c r="X117" i="1"/>
  <c r="Y117" i="1" s="1"/>
  <c r="Q117" i="1"/>
  <c r="G113" i="1"/>
  <c r="AA115" i="1" l="1"/>
  <c r="U116" i="1"/>
  <c r="V116" i="1" s="1"/>
  <c r="F114" i="1"/>
  <c r="E114" i="1" s="1"/>
  <c r="Z116" i="1"/>
  <c r="AA116" i="1"/>
  <c r="S117" i="1"/>
  <c r="U117" i="1" s="1"/>
  <c r="V117" i="1" s="1"/>
  <c r="AE116" i="1"/>
  <c r="AF116" i="1"/>
  <c r="AG116" i="1" s="1"/>
  <c r="M119" i="1"/>
  <c r="N119" i="1" s="1"/>
  <c r="D120" i="1"/>
  <c r="AL114" i="1"/>
  <c r="T117" i="1"/>
  <c r="W117" i="1" s="1"/>
  <c r="Z117" i="1" s="1"/>
  <c r="AB117" i="1"/>
  <c r="AC117" i="1" s="1"/>
  <c r="AA117" i="1"/>
  <c r="AJ114" i="1"/>
  <c r="AK114" i="1" s="1"/>
  <c r="R118" i="1"/>
  <c r="P118" i="1"/>
  <c r="X118" i="1"/>
  <c r="Y118" i="1" s="1"/>
  <c r="Q118" i="1"/>
  <c r="AD115" i="1"/>
  <c r="H115" i="1" s="1"/>
  <c r="I115" i="1" s="1"/>
  <c r="J115" i="1" s="1"/>
  <c r="AH115" i="1"/>
  <c r="AI115" i="1" s="1"/>
  <c r="AJ115" i="1" l="1"/>
  <c r="AK115" i="1" s="1"/>
  <c r="S118" i="1"/>
  <c r="U118" i="1" s="1"/>
  <c r="V118" i="1" s="1"/>
  <c r="F115" i="1"/>
  <c r="E115" i="1" s="1"/>
  <c r="AE117" i="1"/>
  <c r="AF117" i="1"/>
  <c r="AG117" i="1" s="1"/>
  <c r="AH117" i="1" s="1"/>
  <c r="AI117" i="1" s="1"/>
  <c r="R119" i="1"/>
  <c r="Q119" i="1"/>
  <c r="X119" i="1"/>
  <c r="Y119" i="1" s="1"/>
  <c r="P119" i="1"/>
  <c r="AD116" i="1"/>
  <c r="H116" i="1" s="1"/>
  <c r="I116" i="1" s="1"/>
  <c r="J116" i="1" s="1"/>
  <c r="AH116" i="1"/>
  <c r="AI116" i="1" s="1"/>
  <c r="AB118" i="1"/>
  <c r="AC118" i="1" s="1"/>
  <c r="G115" i="1"/>
  <c r="AD117" i="1"/>
  <c r="H117" i="1" s="1"/>
  <c r="I117" i="1" s="1"/>
  <c r="J117" i="1" s="1"/>
  <c r="M120" i="1"/>
  <c r="N120" i="1" s="1"/>
  <c r="D121" i="1"/>
  <c r="AL116" i="1"/>
  <c r="AL115" i="1"/>
  <c r="T118" i="1" l="1"/>
  <c r="W118" i="1" s="1"/>
  <c r="M121" i="1"/>
  <c r="N121" i="1" s="1"/>
  <c r="D122" i="1"/>
  <c r="AJ117" i="1"/>
  <c r="AK117" i="1" s="1"/>
  <c r="AJ116" i="1"/>
  <c r="AK116" i="1" s="1"/>
  <c r="G116" i="1"/>
  <c r="S119" i="1"/>
  <c r="T119" i="1" s="1"/>
  <c r="W119" i="1" s="1"/>
  <c r="AL117" i="1"/>
  <c r="R120" i="1"/>
  <c r="X120" i="1"/>
  <c r="Y120" i="1" s="1"/>
  <c r="P120" i="1"/>
  <c r="Q120" i="1"/>
  <c r="AE118" i="1"/>
  <c r="AF118" i="1"/>
  <c r="AG118" i="1" s="1"/>
  <c r="F116" i="1"/>
  <c r="E116" i="1" s="1"/>
  <c r="AB119" i="1"/>
  <c r="AC119" i="1" s="1"/>
  <c r="F117" i="1"/>
  <c r="E117" i="1" s="1"/>
  <c r="G117" i="1"/>
  <c r="Z118" i="1" l="1"/>
  <c r="AA118" i="1"/>
  <c r="AD118" i="1" s="1"/>
  <c r="H118" i="1" s="1"/>
  <c r="I118" i="1" s="1"/>
  <c r="J118" i="1" s="1"/>
  <c r="Z119" i="1"/>
  <c r="AA119" i="1"/>
  <c r="AE119" i="1"/>
  <c r="AF119" i="1"/>
  <c r="AG119" i="1" s="1"/>
  <c r="U119" i="1"/>
  <c r="V119" i="1" s="1"/>
  <c r="M122" i="1"/>
  <c r="N122" i="1" s="1"/>
  <c r="D123" i="1"/>
  <c r="S120" i="1"/>
  <c r="T120" i="1" s="1"/>
  <c r="W120" i="1" s="1"/>
  <c r="AB120" i="1"/>
  <c r="AC120" i="1" s="1"/>
  <c r="R121" i="1"/>
  <c r="X121" i="1"/>
  <c r="Y121" i="1" s="1"/>
  <c r="Q121" i="1"/>
  <c r="P121" i="1"/>
  <c r="F118" i="1" l="1"/>
  <c r="E118" i="1" s="1"/>
  <c r="U120" i="1"/>
  <c r="V120" i="1" s="1"/>
  <c r="G118" i="1"/>
  <c r="AH118" i="1"/>
  <c r="Z120" i="1"/>
  <c r="AA120" i="1"/>
  <c r="AB121" i="1"/>
  <c r="AC121" i="1" s="1"/>
  <c r="R122" i="1"/>
  <c r="P122" i="1"/>
  <c r="Q122" i="1"/>
  <c r="X122" i="1"/>
  <c r="Y122" i="1" s="1"/>
  <c r="AD119" i="1"/>
  <c r="H119" i="1" s="1"/>
  <c r="I119" i="1" s="1"/>
  <c r="J119" i="1" s="1"/>
  <c r="AH119" i="1"/>
  <c r="AI119" i="1" s="1"/>
  <c r="S121" i="1"/>
  <c r="T121" i="1" s="1"/>
  <c r="W121" i="1" s="1"/>
  <c r="AF120" i="1"/>
  <c r="AG120" i="1" s="1"/>
  <c r="AE120" i="1"/>
  <c r="M123" i="1"/>
  <c r="N123" i="1" s="1"/>
  <c r="D124" i="1"/>
  <c r="F119" i="1"/>
  <c r="E119" i="1" s="1"/>
  <c r="G119" i="1"/>
  <c r="U121" i="1" l="1"/>
  <c r="V121" i="1" s="1"/>
  <c r="AI118" i="1"/>
  <c r="AJ118" i="1" s="1"/>
  <c r="AK118" i="1" s="1"/>
  <c r="AL118" i="1"/>
  <c r="Z121" i="1"/>
  <c r="AA121" i="1"/>
  <c r="R123" i="1"/>
  <c r="P123" i="1"/>
  <c r="X123" i="1"/>
  <c r="Y123" i="1" s="1"/>
  <c r="Q123" i="1"/>
  <c r="AJ119" i="1"/>
  <c r="AK119" i="1" s="1"/>
  <c r="AL119" i="1"/>
  <c r="S122" i="1"/>
  <c r="U122" i="1" s="1"/>
  <c r="V122" i="1" s="1"/>
  <c r="AE121" i="1"/>
  <c r="AF121" i="1"/>
  <c r="AG121" i="1" s="1"/>
  <c r="AD120" i="1"/>
  <c r="H120" i="1" s="1"/>
  <c r="I120" i="1" s="1"/>
  <c r="J120" i="1" s="1"/>
  <c r="AH120" i="1"/>
  <c r="AI120" i="1" s="1"/>
  <c r="M124" i="1"/>
  <c r="N124" i="1" s="1"/>
  <c r="D125" i="1"/>
  <c r="F120" i="1"/>
  <c r="E120" i="1" s="1"/>
  <c r="AB122" i="1"/>
  <c r="AC122" i="1" s="1"/>
  <c r="T122" i="1"/>
  <c r="W122" i="1" s="1"/>
  <c r="Z122" i="1" s="1"/>
  <c r="G120" i="1" l="1"/>
  <c r="R124" i="1"/>
  <c r="P124" i="1"/>
  <c r="Q124" i="1"/>
  <c r="X124" i="1"/>
  <c r="Y124" i="1" s="1"/>
  <c r="AJ120" i="1"/>
  <c r="AK120" i="1" s="1"/>
  <c r="S123" i="1"/>
  <c r="U123" i="1" s="1"/>
  <c r="V123" i="1" s="1"/>
  <c r="AD121" i="1"/>
  <c r="H121" i="1" s="1"/>
  <c r="I121" i="1" s="1"/>
  <c r="J121" i="1" s="1"/>
  <c r="AH121" i="1"/>
  <c r="AI121" i="1" s="1"/>
  <c r="AE122" i="1"/>
  <c r="AF122" i="1"/>
  <c r="AG122" i="1" s="1"/>
  <c r="AA122" i="1"/>
  <c r="M125" i="1"/>
  <c r="N125" i="1" s="1"/>
  <c r="D126" i="1"/>
  <c r="AL120" i="1"/>
  <c r="F121" i="1"/>
  <c r="E121" i="1" s="1"/>
  <c r="AB123" i="1"/>
  <c r="AC123" i="1" s="1"/>
  <c r="G121" i="1" l="1"/>
  <c r="T123" i="1"/>
  <c r="W123" i="1" s="1"/>
  <c r="R125" i="1"/>
  <c r="P125" i="1"/>
  <c r="X125" i="1"/>
  <c r="Y125" i="1" s="1"/>
  <c r="Q125" i="1"/>
  <c r="AJ121" i="1"/>
  <c r="AK121" i="1" s="1"/>
  <c r="AB124" i="1"/>
  <c r="AC124" i="1" s="1"/>
  <c r="AE123" i="1"/>
  <c r="AF123" i="1"/>
  <c r="AG123" i="1" s="1"/>
  <c r="M126" i="1"/>
  <c r="N126" i="1" s="1"/>
  <c r="D127" i="1"/>
  <c r="AD122" i="1"/>
  <c r="H122" i="1" s="1"/>
  <c r="I122" i="1" s="1"/>
  <c r="J122" i="1" s="1"/>
  <c r="AH122" i="1"/>
  <c r="AI122" i="1" s="1"/>
  <c r="AL121" i="1"/>
  <c r="S124" i="1"/>
  <c r="T124" i="1" s="1"/>
  <c r="W124" i="1" s="1"/>
  <c r="Z123" i="1" l="1"/>
  <c r="AA123" i="1"/>
  <c r="AD123" i="1" s="1"/>
  <c r="H123" i="1" s="1"/>
  <c r="I123" i="1" s="1"/>
  <c r="J123" i="1" s="1"/>
  <c r="Z124" i="1"/>
  <c r="AA124" i="1"/>
  <c r="R126" i="1"/>
  <c r="X126" i="1"/>
  <c r="Y126" i="1" s="1"/>
  <c r="Q126" i="1"/>
  <c r="P126" i="1"/>
  <c r="U124" i="1"/>
  <c r="V124" i="1" s="1"/>
  <c r="G122" i="1"/>
  <c r="AJ122" i="1"/>
  <c r="AK122" i="1" s="1"/>
  <c r="M127" i="1"/>
  <c r="N127" i="1" s="1"/>
  <c r="D128" i="1"/>
  <c r="AH123" i="1"/>
  <c r="AI123" i="1" s="1"/>
  <c r="AL122" i="1"/>
  <c r="G123" i="1"/>
  <c r="F123" i="1"/>
  <c r="E123" i="1" s="1"/>
  <c r="S125" i="1"/>
  <c r="U125" i="1" s="1"/>
  <c r="V125" i="1" s="1"/>
  <c r="F122" i="1"/>
  <c r="E122" i="1" s="1"/>
  <c r="AE124" i="1"/>
  <c r="AF124" i="1"/>
  <c r="AG124" i="1" s="1"/>
  <c r="AB125" i="1"/>
  <c r="AC125" i="1" s="1"/>
  <c r="T125" i="1" l="1"/>
  <c r="W125" i="1" s="1"/>
  <c r="Z125" i="1" s="1"/>
  <c r="AJ123" i="1"/>
  <c r="AK123" i="1" s="1"/>
  <c r="R127" i="1"/>
  <c r="Q127" i="1"/>
  <c r="X127" i="1"/>
  <c r="Y127" i="1" s="1"/>
  <c r="P127" i="1"/>
  <c r="AB126" i="1"/>
  <c r="AC126" i="1" s="1"/>
  <c r="AD124" i="1"/>
  <c r="H124" i="1" s="1"/>
  <c r="I124" i="1" s="1"/>
  <c r="J124" i="1" s="1"/>
  <c r="AH124" i="1"/>
  <c r="AI124" i="1" s="1"/>
  <c r="AE125" i="1"/>
  <c r="AF125" i="1"/>
  <c r="AG125" i="1" s="1"/>
  <c r="G124" i="1"/>
  <c r="F124" i="1"/>
  <c r="E124" i="1" s="1"/>
  <c r="AA125" i="1"/>
  <c r="AL124" i="1"/>
  <c r="M128" i="1"/>
  <c r="N128" i="1" s="1"/>
  <c r="D129" i="1"/>
  <c r="AL123" i="1"/>
  <c r="S126" i="1"/>
  <c r="T126" i="1" s="1"/>
  <c r="W126" i="1" s="1"/>
  <c r="U126" i="1" l="1"/>
  <c r="V126" i="1" s="1"/>
  <c r="Z126" i="1"/>
  <c r="AA126" i="1"/>
  <c r="R128" i="1"/>
  <c r="X128" i="1"/>
  <c r="Y128" i="1" s="1"/>
  <c r="P128" i="1"/>
  <c r="Q128" i="1"/>
  <c r="AD125" i="1"/>
  <c r="H125" i="1" s="1"/>
  <c r="I125" i="1" s="1"/>
  <c r="J125" i="1" s="1"/>
  <c r="AH125" i="1"/>
  <c r="AI125" i="1" s="1"/>
  <c r="F125" i="1"/>
  <c r="E125" i="1" s="1"/>
  <c r="AE126" i="1"/>
  <c r="AF126" i="1"/>
  <c r="AG126" i="1" s="1"/>
  <c r="S127" i="1"/>
  <c r="T127" i="1" s="1"/>
  <c r="W127" i="1" s="1"/>
  <c r="M129" i="1"/>
  <c r="N129" i="1" s="1"/>
  <c r="D130" i="1"/>
  <c r="AL125" i="1"/>
  <c r="AJ124" i="1"/>
  <c r="AK124" i="1" s="1"/>
  <c r="AB127" i="1"/>
  <c r="AC127" i="1" s="1"/>
  <c r="Z127" i="1" l="1"/>
  <c r="AA127" i="1"/>
  <c r="R129" i="1"/>
  <c r="X129" i="1"/>
  <c r="Y129" i="1" s="1"/>
  <c r="Q129" i="1"/>
  <c r="P129" i="1"/>
  <c r="U127" i="1"/>
  <c r="V127" i="1" s="1"/>
  <c r="G125" i="1"/>
  <c r="AJ125" i="1"/>
  <c r="AK125" i="1" s="1"/>
  <c r="S128" i="1"/>
  <c r="U128" i="1" s="1"/>
  <c r="V128" i="1" s="1"/>
  <c r="AB128" i="1"/>
  <c r="AC128" i="1" s="1"/>
  <c r="AD126" i="1"/>
  <c r="H126" i="1" s="1"/>
  <c r="I126" i="1" s="1"/>
  <c r="J126" i="1" s="1"/>
  <c r="AH126" i="1"/>
  <c r="AI126" i="1" s="1"/>
  <c r="AE127" i="1"/>
  <c r="AF127" i="1"/>
  <c r="AG127" i="1" s="1"/>
  <c r="M130" i="1"/>
  <c r="N130" i="1" s="1"/>
  <c r="D131" i="1"/>
  <c r="G126" i="1"/>
  <c r="T128" i="1"/>
  <c r="W128" i="1" s="1"/>
  <c r="Z128" i="1" s="1"/>
  <c r="R130" i="1" l="1"/>
  <c r="Q130" i="1"/>
  <c r="X130" i="1"/>
  <c r="Y130" i="1" s="1"/>
  <c r="P130" i="1"/>
  <c r="AE128" i="1"/>
  <c r="AF128" i="1"/>
  <c r="AG128" i="1" s="1"/>
  <c r="AL126" i="1"/>
  <c r="AB129" i="1"/>
  <c r="AC129" i="1" s="1"/>
  <c r="AD127" i="1"/>
  <c r="H127" i="1" s="1"/>
  <c r="I127" i="1" s="1"/>
  <c r="J127" i="1" s="1"/>
  <c r="AH127" i="1"/>
  <c r="AI127" i="1" s="1"/>
  <c r="G127" i="1"/>
  <c r="F127" i="1"/>
  <c r="E127" i="1" s="1"/>
  <c r="F126" i="1"/>
  <c r="E126" i="1" s="1"/>
  <c r="M131" i="1"/>
  <c r="N131" i="1" s="1"/>
  <c r="D132" i="1"/>
  <c r="AL127" i="1"/>
  <c r="AJ126" i="1"/>
  <c r="AK126" i="1"/>
  <c r="AA128" i="1"/>
  <c r="S129" i="1"/>
  <c r="U129" i="1" s="1"/>
  <c r="V129" i="1" s="1"/>
  <c r="R131" i="1" l="1"/>
  <c r="Q131" i="1"/>
  <c r="X131" i="1"/>
  <c r="Y131" i="1" s="1"/>
  <c r="P131" i="1"/>
  <c r="AJ127" i="1"/>
  <c r="AK127" i="1" s="1"/>
  <c r="AE129" i="1"/>
  <c r="AF129" i="1"/>
  <c r="AG129" i="1" s="1"/>
  <c r="T129" i="1"/>
  <c r="W129" i="1" s="1"/>
  <c r="S130" i="1"/>
  <c r="T130" i="1" s="1"/>
  <c r="W130" i="1" s="1"/>
  <c r="AD128" i="1"/>
  <c r="H128" i="1" s="1"/>
  <c r="I128" i="1" s="1"/>
  <c r="J128" i="1" s="1"/>
  <c r="AH128" i="1"/>
  <c r="AI128" i="1" s="1"/>
  <c r="M132" i="1"/>
  <c r="N132" i="1" s="1"/>
  <c r="D133" i="1"/>
  <c r="F128" i="1"/>
  <c r="E128" i="1" s="1"/>
  <c r="AB130" i="1"/>
  <c r="AC130" i="1" s="1"/>
  <c r="AL128" i="1" l="1"/>
  <c r="Z130" i="1"/>
  <c r="AA130" i="1"/>
  <c r="AE130" i="1"/>
  <c r="AF130" i="1"/>
  <c r="AG130" i="1" s="1"/>
  <c r="S131" i="1"/>
  <c r="T131" i="1" s="1"/>
  <c r="W131" i="1" s="1"/>
  <c r="R132" i="1"/>
  <c r="P132" i="1"/>
  <c r="Q132" i="1"/>
  <c r="X132" i="1"/>
  <c r="Y132" i="1" s="1"/>
  <c r="G128" i="1"/>
  <c r="M133" i="1"/>
  <c r="N133" i="1" s="1"/>
  <c r="D134" i="1"/>
  <c r="AJ128" i="1"/>
  <c r="AK128" i="1" s="1"/>
  <c r="U130" i="1"/>
  <c r="V130" i="1" s="1"/>
  <c r="Z129" i="1"/>
  <c r="AA129" i="1"/>
  <c r="AB131" i="1"/>
  <c r="AC131" i="1" s="1"/>
  <c r="Z131" i="1" l="1"/>
  <c r="AA131" i="1"/>
  <c r="AD129" i="1"/>
  <c r="AH129" i="1"/>
  <c r="R133" i="1"/>
  <c r="Q133" i="1"/>
  <c r="X133" i="1"/>
  <c r="Y133" i="1" s="1"/>
  <c r="P133" i="1"/>
  <c r="AB132" i="1"/>
  <c r="AC132" i="1" s="1"/>
  <c r="U131" i="1"/>
  <c r="V131" i="1" s="1"/>
  <c r="AD130" i="1"/>
  <c r="H130" i="1" s="1"/>
  <c r="I130" i="1" s="1"/>
  <c r="J130" i="1" s="1"/>
  <c r="AH130" i="1"/>
  <c r="AI130" i="1" s="1"/>
  <c r="AE131" i="1"/>
  <c r="AF131" i="1"/>
  <c r="AG131" i="1" s="1"/>
  <c r="M134" i="1"/>
  <c r="N134" i="1" s="1"/>
  <c r="D135" i="1"/>
  <c r="S132" i="1"/>
  <c r="T132" i="1" s="1"/>
  <c r="W132" i="1" s="1"/>
  <c r="F130" i="1" l="1"/>
  <c r="E130" i="1" s="1"/>
  <c r="G130" i="1"/>
  <c r="U132" i="1"/>
  <c r="V132" i="1" s="1"/>
  <c r="Z132" i="1"/>
  <c r="AA132" i="1"/>
  <c r="M135" i="1"/>
  <c r="N135" i="1" s="1"/>
  <c r="D136" i="1"/>
  <c r="R134" i="1"/>
  <c r="P134" i="1"/>
  <c r="X134" i="1"/>
  <c r="Y134" i="1" s="1"/>
  <c r="Q134" i="1"/>
  <c r="S133" i="1"/>
  <c r="T133" i="1" s="1"/>
  <c r="W133" i="1" s="1"/>
  <c r="AI129" i="1"/>
  <c r="AL129" i="1"/>
  <c r="AD131" i="1"/>
  <c r="H131" i="1" s="1"/>
  <c r="I131" i="1" s="1"/>
  <c r="J131" i="1" s="1"/>
  <c r="AH131" i="1"/>
  <c r="AI131" i="1" s="1"/>
  <c r="AJ130" i="1"/>
  <c r="AK130" i="1" s="1"/>
  <c r="AL130" i="1"/>
  <c r="AE132" i="1"/>
  <c r="AF132" i="1"/>
  <c r="AG132" i="1" s="1"/>
  <c r="AB133" i="1"/>
  <c r="AC133" i="1" s="1"/>
  <c r="H129" i="1"/>
  <c r="I129" i="1" s="1"/>
  <c r="J129" i="1" s="1"/>
  <c r="F129" i="1"/>
  <c r="G129" i="1"/>
  <c r="E129" i="1" l="1"/>
  <c r="U133" i="1"/>
  <c r="V133" i="1" s="1"/>
  <c r="Z133" i="1"/>
  <c r="AA133" i="1"/>
  <c r="AE133" i="1"/>
  <c r="AF133" i="1"/>
  <c r="AG133" i="1" s="1"/>
  <c r="AL131" i="1"/>
  <c r="AJ129" i="1"/>
  <c r="AK129" i="1" s="1"/>
  <c r="G131" i="1"/>
  <c r="S134" i="1"/>
  <c r="U134" i="1" s="1"/>
  <c r="V134" i="1" s="1"/>
  <c r="M136" i="1"/>
  <c r="N136" i="1" s="1"/>
  <c r="D137" i="1"/>
  <c r="AD132" i="1"/>
  <c r="H132" i="1" s="1"/>
  <c r="I132" i="1" s="1"/>
  <c r="J132" i="1" s="1"/>
  <c r="AH132" i="1"/>
  <c r="AI132" i="1" s="1"/>
  <c r="AJ131" i="1"/>
  <c r="AK131" i="1" s="1"/>
  <c r="F131" i="1"/>
  <c r="E131" i="1" s="1"/>
  <c r="AB134" i="1"/>
  <c r="AC134" i="1" s="1"/>
  <c r="R135" i="1"/>
  <c r="Q135" i="1"/>
  <c r="P135" i="1"/>
  <c r="X135" i="1"/>
  <c r="Y135" i="1" s="1"/>
  <c r="T134" i="1" l="1"/>
  <c r="W134" i="1" s="1"/>
  <c r="AB135" i="1"/>
  <c r="AC135" i="1" s="1"/>
  <c r="S135" i="1"/>
  <c r="U135" i="1" s="1"/>
  <c r="V135" i="1" s="1"/>
  <c r="AE134" i="1"/>
  <c r="AF134" i="1"/>
  <c r="AG134" i="1" s="1"/>
  <c r="AL132" i="1"/>
  <c r="R136" i="1"/>
  <c r="P136" i="1"/>
  <c r="X136" i="1"/>
  <c r="Y136" i="1" s="1"/>
  <c r="Q136" i="1"/>
  <c r="F132" i="1"/>
  <c r="E132" i="1" s="1"/>
  <c r="AD133" i="1"/>
  <c r="H133" i="1" s="1"/>
  <c r="I133" i="1" s="1"/>
  <c r="J133" i="1" s="1"/>
  <c r="AH133" i="1"/>
  <c r="AI133" i="1" s="1"/>
  <c r="AJ132" i="1"/>
  <c r="AK132" i="1" s="1"/>
  <c r="M137" i="1"/>
  <c r="N137" i="1" s="1"/>
  <c r="D138" i="1"/>
  <c r="G132" i="1"/>
  <c r="F133" i="1"/>
  <c r="E133" i="1" s="1"/>
  <c r="G133" i="1" l="1"/>
  <c r="T135" i="1"/>
  <c r="W135" i="1" s="1"/>
  <c r="Z135" i="1" s="1"/>
  <c r="Z134" i="1"/>
  <c r="AA134" i="1"/>
  <c r="M138" i="1"/>
  <c r="N138" i="1" s="1"/>
  <c r="D139" i="1"/>
  <c r="R137" i="1"/>
  <c r="P137" i="1"/>
  <c r="X137" i="1"/>
  <c r="Y137" i="1" s="1"/>
  <c r="Q137" i="1"/>
  <c r="AB136" i="1"/>
  <c r="AC136" i="1" s="1"/>
  <c r="AA135" i="1"/>
  <c r="AJ133" i="1"/>
  <c r="AK133" i="1" s="1"/>
  <c r="AL133" i="1"/>
  <c r="S136" i="1"/>
  <c r="T136" i="1" s="1"/>
  <c r="W136" i="1" s="1"/>
  <c r="AE135" i="1"/>
  <c r="AF135" i="1"/>
  <c r="AG135" i="1" s="1"/>
  <c r="AD134" i="1" l="1"/>
  <c r="AH134" i="1"/>
  <c r="Z136" i="1"/>
  <c r="AA136" i="1"/>
  <c r="U136" i="1"/>
  <c r="V136" i="1" s="1"/>
  <c r="S137" i="1"/>
  <c r="U137" i="1" s="1"/>
  <c r="V137" i="1" s="1"/>
  <c r="M139" i="1"/>
  <c r="N139" i="1" s="1"/>
  <c r="D140" i="1"/>
  <c r="AD135" i="1"/>
  <c r="H135" i="1" s="1"/>
  <c r="I135" i="1" s="1"/>
  <c r="J135" i="1" s="1"/>
  <c r="AH135" i="1"/>
  <c r="AI135" i="1" s="1"/>
  <c r="AE136" i="1"/>
  <c r="AF136" i="1"/>
  <c r="AG136" i="1" s="1"/>
  <c r="AB137" i="1"/>
  <c r="AC137" i="1" s="1"/>
  <c r="R138" i="1"/>
  <c r="X138" i="1"/>
  <c r="Y138" i="1" s="1"/>
  <c r="Q138" i="1"/>
  <c r="P138" i="1"/>
  <c r="AI134" i="1" l="1"/>
  <c r="AL134" i="1"/>
  <c r="T137" i="1"/>
  <c r="W137" i="1" s="1"/>
  <c r="H134" i="1"/>
  <c r="I134" i="1" s="1"/>
  <c r="J134" i="1" s="1"/>
  <c r="F134" i="1"/>
  <c r="G134" i="1"/>
  <c r="AE137" i="1"/>
  <c r="AF137" i="1"/>
  <c r="AG137" i="1" s="1"/>
  <c r="M140" i="1"/>
  <c r="N140" i="1" s="1"/>
  <c r="D141" i="1"/>
  <c r="F135" i="1"/>
  <c r="E135" i="1" s="1"/>
  <c r="AD136" i="1"/>
  <c r="H136" i="1" s="1"/>
  <c r="I136" i="1" s="1"/>
  <c r="J136" i="1" s="1"/>
  <c r="AH136" i="1"/>
  <c r="AI136" i="1" s="1"/>
  <c r="AB138" i="1"/>
  <c r="AC138" i="1" s="1"/>
  <c r="S138" i="1"/>
  <c r="T138" i="1" s="1"/>
  <c r="W138" i="1" s="1"/>
  <c r="AL136" i="1"/>
  <c r="AJ135" i="1"/>
  <c r="AK135" i="1" s="1"/>
  <c r="AL135" i="1"/>
  <c r="R139" i="1"/>
  <c r="X139" i="1"/>
  <c r="Y139" i="1" s="1"/>
  <c r="P139" i="1"/>
  <c r="Q139" i="1"/>
  <c r="G135" i="1"/>
  <c r="E134" i="1" l="1"/>
  <c r="U138" i="1"/>
  <c r="V138" i="1" s="1"/>
  <c r="Z137" i="1"/>
  <c r="AA137" i="1"/>
  <c r="AJ134" i="1"/>
  <c r="AK134" i="1" s="1"/>
  <c r="Z138" i="1"/>
  <c r="AA138" i="1"/>
  <c r="S139" i="1"/>
  <c r="U139" i="1" s="1"/>
  <c r="V139" i="1" s="1"/>
  <c r="M141" i="1"/>
  <c r="N141" i="1" s="1"/>
  <c r="D142" i="1"/>
  <c r="G136" i="1"/>
  <c r="AB139" i="1"/>
  <c r="AC139" i="1" s="1"/>
  <c r="AE138" i="1"/>
  <c r="AF138" i="1"/>
  <c r="AG138" i="1" s="1"/>
  <c r="AJ136" i="1"/>
  <c r="AK136" i="1" s="1"/>
  <c r="R140" i="1"/>
  <c r="X140" i="1"/>
  <c r="Y140" i="1" s="1"/>
  <c r="Q140" i="1"/>
  <c r="P140" i="1"/>
  <c r="F136" i="1"/>
  <c r="E136" i="1" s="1"/>
  <c r="T139" i="1" l="1"/>
  <c r="W139" i="1" s="1"/>
  <c r="Z139" i="1" s="1"/>
  <c r="AH137" i="1"/>
  <c r="AD137" i="1"/>
  <c r="AB140" i="1"/>
  <c r="AC140" i="1" s="1"/>
  <c r="AA139" i="1"/>
  <c r="M142" i="1"/>
  <c r="N142" i="1" s="1"/>
  <c r="D143" i="1"/>
  <c r="AD138" i="1"/>
  <c r="H138" i="1" s="1"/>
  <c r="I138" i="1" s="1"/>
  <c r="J138" i="1" s="1"/>
  <c r="AH138" i="1"/>
  <c r="AI138" i="1" s="1"/>
  <c r="S140" i="1"/>
  <c r="T140" i="1" s="1"/>
  <c r="W140" i="1" s="1"/>
  <c r="AE139" i="1"/>
  <c r="AF139" i="1"/>
  <c r="AG139" i="1" s="1"/>
  <c r="R141" i="1"/>
  <c r="P141" i="1"/>
  <c r="Q141" i="1"/>
  <c r="X141" i="1"/>
  <c r="Y141" i="1" s="1"/>
  <c r="U140" i="1" l="1"/>
  <c r="V140" i="1" s="1"/>
  <c r="AI137" i="1"/>
  <c r="AJ137" i="1" s="1"/>
  <c r="AK137" i="1" s="1"/>
  <c r="AL137" i="1"/>
  <c r="H137" i="1"/>
  <c r="I137" i="1" s="1"/>
  <c r="J137" i="1" s="1"/>
  <c r="F137" i="1"/>
  <c r="E137" i="1" s="1"/>
  <c r="G137" i="1"/>
  <c r="Z140" i="1"/>
  <c r="AA140" i="1"/>
  <c r="R142" i="1"/>
  <c r="P142" i="1"/>
  <c r="X142" i="1"/>
  <c r="Y142" i="1" s="1"/>
  <c r="Q142" i="1"/>
  <c r="AL138" i="1"/>
  <c r="AE140" i="1"/>
  <c r="AF140" i="1"/>
  <c r="AG140" i="1" s="1"/>
  <c r="G138" i="1"/>
  <c r="AB141" i="1"/>
  <c r="AC141" i="1" s="1"/>
  <c r="S141" i="1"/>
  <c r="U141" i="1" s="1"/>
  <c r="V141" i="1" s="1"/>
  <c r="AJ138" i="1"/>
  <c r="AK138" i="1" s="1"/>
  <c r="M143" i="1"/>
  <c r="N143" i="1" s="1"/>
  <c r="D144" i="1"/>
  <c r="AD139" i="1"/>
  <c r="H139" i="1" s="1"/>
  <c r="I139" i="1" s="1"/>
  <c r="J139" i="1" s="1"/>
  <c r="AH139" i="1"/>
  <c r="AI139" i="1" s="1"/>
  <c r="F138" i="1"/>
  <c r="E138" i="1" s="1"/>
  <c r="G139" i="1" l="1"/>
  <c r="AF141" i="1"/>
  <c r="AG141" i="1" s="1"/>
  <c r="AE141" i="1"/>
  <c r="AB142" i="1"/>
  <c r="AC142" i="1" s="1"/>
  <c r="AD140" i="1"/>
  <c r="H140" i="1" s="1"/>
  <c r="I140" i="1" s="1"/>
  <c r="J140" i="1" s="1"/>
  <c r="AH140" i="1"/>
  <c r="AI140" i="1" s="1"/>
  <c r="R143" i="1"/>
  <c r="P143" i="1"/>
  <c r="X143" i="1"/>
  <c r="Y143" i="1" s="1"/>
  <c r="Q143" i="1"/>
  <c r="T141" i="1"/>
  <c r="W141" i="1" s="1"/>
  <c r="AK139" i="1"/>
  <c r="AJ139" i="1"/>
  <c r="M144" i="1"/>
  <c r="N144" i="1" s="1"/>
  <c r="D145" i="1"/>
  <c r="F139" i="1"/>
  <c r="E139" i="1" s="1"/>
  <c r="F140" i="1"/>
  <c r="E140" i="1" s="1"/>
  <c r="G140" i="1"/>
  <c r="S142" i="1"/>
  <c r="U142" i="1" s="1"/>
  <c r="V142" i="1" s="1"/>
  <c r="T142" i="1"/>
  <c r="W142" i="1" s="1"/>
  <c r="Z142" i="1" s="1"/>
  <c r="AL139" i="1"/>
  <c r="M145" i="1" l="1"/>
  <c r="N145" i="1" s="1"/>
  <c r="D146" i="1"/>
  <c r="Z141" i="1"/>
  <c r="AA141" i="1"/>
  <c r="AB143" i="1"/>
  <c r="AC143" i="1" s="1"/>
  <c r="AA142" i="1"/>
  <c r="AL140" i="1"/>
  <c r="R144" i="1"/>
  <c r="X144" i="1"/>
  <c r="Y144" i="1" s="1"/>
  <c r="P144" i="1"/>
  <c r="Q144" i="1"/>
  <c r="S143" i="1"/>
  <c r="U143" i="1" s="1"/>
  <c r="V143" i="1" s="1"/>
  <c r="AJ140" i="1"/>
  <c r="AK140" i="1" s="1"/>
  <c r="AE142" i="1"/>
  <c r="AF142" i="1"/>
  <c r="AG142" i="1" s="1"/>
  <c r="T143" i="1" l="1"/>
  <c r="W143" i="1" s="1"/>
  <c r="Z143" i="1" s="1"/>
  <c r="S144" i="1"/>
  <c r="U144" i="1" s="1"/>
  <c r="V144" i="1" s="1"/>
  <c r="AB144" i="1"/>
  <c r="AC144" i="1" s="1"/>
  <c r="AD142" i="1"/>
  <c r="H142" i="1" s="1"/>
  <c r="I142" i="1" s="1"/>
  <c r="J142" i="1" s="1"/>
  <c r="AH142" i="1"/>
  <c r="AI142" i="1" s="1"/>
  <c r="AA143" i="1"/>
  <c r="AD141" i="1"/>
  <c r="AH141" i="1"/>
  <c r="M146" i="1"/>
  <c r="N146" i="1" s="1"/>
  <c r="D147" i="1"/>
  <c r="AE143" i="1"/>
  <c r="AF143" i="1"/>
  <c r="AG143" i="1" s="1"/>
  <c r="R145" i="1"/>
  <c r="Q145" i="1"/>
  <c r="X145" i="1"/>
  <c r="Y145" i="1" s="1"/>
  <c r="P145" i="1"/>
  <c r="M147" i="1" l="1"/>
  <c r="N147" i="1" s="1"/>
  <c r="D148" i="1"/>
  <c r="S145" i="1"/>
  <c r="U145" i="1" s="1"/>
  <c r="V145" i="1" s="1"/>
  <c r="R146" i="1"/>
  <c r="X146" i="1"/>
  <c r="Y146" i="1" s="1"/>
  <c r="P146" i="1"/>
  <c r="Q146" i="1"/>
  <c r="H141" i="1"/>
  <c r="I141" i="1" s="1"/>
  <c r="J141" i="1" s="1"/>
  <c r="G141" i="1"/>
  <c r="F141" i="1"/>
  <c r="E141" i="1" s="1"/>
  <c r="AJ142" i="1"/>
  <c r="AK142" i="1" s="1"/>
  <c r="G142" i="1"/>
  <c r="T144" i="1"/>
  <c r="W144" i="1" s="1"/>
  <c r="AB145" i="1"/>
  <c r="AC145" i="1" s="1"/>
  <c r="AI141" i="1"/>
  <c r="AL141" i="1"/>
  <c r="AD143" i="1"/>
  <c r="H143" i="1" s="1"/>
  <c r="I143" i="1" s="1"/>
  <c r="J143" i="1" s="1"/>
  <c r="AH143" i="1"/>
  <c r="AI143" i="1" s="1"/>
  <c r="AF144" i="1"/>
  <c r="AG144" i="1" s="1"/>
  <c r="AE144" i="1"/>
  <c r="F142" i="1"/>
  <c r="E142" i="1" s="1"/>
  <c r="AL142" i="1"/>
  <c r="AJ143" i="1" l="1"/>
  <c r="AK143" i="1" s="1"/>
  <c r="F143" i="1"/>
  <c r="E143" i="1" s="1"/>
  <c r="Z144" i="1"/>
  <c r="AA144" i="1"/>
  <c r="T145" i="1"/>
  <c r="W145" i="1" s="1"/>
  <c r="R147" i="1"/>
  <c r="X147" i="1"/>
  <c r="Y147" i="1" s="1"/>
  <c r="P147" i="1"/>
  <c r="Q147" i="1"/>
  <c r="AJ141" i="1"/>
  <c r="AK141" i="1" s="1"/>
  <c r="G143" i="1"/>
  <c r="AE145" i="1"/>
  <c r="AF145" i="1"/>
  <c r="AG145" i="1" s="1"/>
  <c r="S146" i="1"/>
  <c r="T146" i="1" s="1"/>
  <c r="W146" i="1" s="1"/>
  <c r="AB146" i="1"/>
  <c r="AC146" i="1" s="1"/>
  <c r="AL143" i="1"/>
  <c r="M148" i="1"/>
  <c r="N148" i="1" s="1"/>
  <c r="D149" i="1"/>
  <c r="Z146" i="1" l="1"/>
  <c r="AA146" i="1"/>
  <c r="M149" i="1"/>
  <c r="N149" i="1" s="1"/>
  <c r="D150" i="1"/>
  <c r="R148" i="1"/>
  <c r="Q148" i="1"/>
  <c r="X148" i="1"/>
  <c r="Y148" i="1" s="1"/>
  <c r="P148" i="1"/>
  <c r="U146" i="1"/>
  <c r="V146" i="1" s="1"/>
  <c r="S147" i="1"/>
  <c r="U147" i="1" s="1"/>
  <c r="V147" i="1" s="1"/>
  <c r="AB147" i="1"/>
  <c r="AC147" i="1" s="1"/>
  <c r="Z145" i="1"/>
  <c r="AA145" i="1"/>
  <c r="AE146" i="1"/>
  <c r="AF146" i="1"/>
  <c r="AG146" i="1" s="1"/>
  <c r="T147" i="1"/>
  <c r="W147" i="1" s="1"/>
  <c r="Z147" i="1" s="1"/>
  <c r="AD144" i="1"/>
  <c r="AH144" i="1"/>
  <c r="AI144" i="1" l="1"/>
  <c r="AL144" i="1"/>
  <c r="AD145" i="1"/>
  <c r="AH145" i="1"/>
  <c r="AA147" i="1"/>
  <c r="S148" i="1"/>
  <c r="T148" i="1" s="1"/>
  <c r="W148" i="1" s="1"/>
  <c r="M150" i="1"/>
  <c r="N150" i="1" s="1"/>
  <c r="D151" i="1"/>
  <c r="AD146" i="1"/>
  <c r="H146" i="1" s="1"/>
  <c r="I146" i="1" s="1"/>
  <c r="J146" i="1" s="1"/>
  <c r="AH146" i="1"/>
  <c r="AI146" i="1" s="1"/>
  <c r="H144" i="1"/>
  <c r="I144" i="1" s="1"/>
  <c r="J144" i="1" s="1"/>
  <c r="G144" i="1"/>
  <c r="F144" i="1"/>
  <c r="E144" i="1" s="1"/>
  <c r="AF147" i="1"/>
  <c r="AG147" i="1" s="1"/>
  <c r="AE147" i="1"/>
  <c r="AB148" i="1"/>
  <c r="AC148" i="1" s="1"/>
  <c r="R149" i="1"/>
  <c r="P149" i="1"/>
  <c r="X149" i="1"/>
  <c r="Y149" i="1" s="1"/>
  <c r="Q149" i="1"/>
  <c r="Z148" i="1" l="1"/>
  <c r="AA148" i="1"/>
  <c r="S149" i="1"/>
  <c r="U149" i="1" s="1"/>
  <c r="V149" i="1" s="1"/>
  <c r="AB149" i="1"/>
  <c r="AC149" i="1" s="1"/>
  <c r="R150" i="1"/>
  <c r="Q150" i="1"/>
  <c r="X150" i="1"/>
  <c r="Y150" i="1" s="1"/>
  <c r="P150" i="1"/>
  <c r="U148" i="1"/>
  <c r="V148" i="1" s="1"/>
  <c r="AD147" i="1"/>
  <c r="H147" i="1" s="1"/>
  <c r="I147" i="1" s="1"/>
  <c r="J147" i="1" s="1"/>
  <c r="AH147" i="1"/>
  <c r="AI147" i="1" s="1"/>
  <c r="H145" i="1"/>
  <c r="I145" i="1" s="1"/>
  <c r="J145" i="1" s="1"/>
  <c r="F145" i="1"/>
  <c r="G145" i="1"/>
  <c r="F146" i="1"/>
  <c r="E146" i="1" s="1"/>
  <c r="AE148" i="1"/>
  <c r="AF148" i="1"/>
  <c r="AG148" i="1" s="1"/>
  <c r="AJ146" i="1"/>
  <c r="AK146" i="1" s="1"/>
  <c r="M151" i="1"/>
  <c r="N151" i="1" s="1"/>
  <c r="D152" i="1"/>
  <c r="AI145" i="1"/>
  <c r="AL145" i="1"/>
  <c r="AL146" i="1"/>
  <c r="AJ144" i="1"/>
  <c r="AK144" i="1" s="1"/>
  <c r="G146" i="1"/>
  <c r="E145" i="1" l="1"/>
  <c r="T149" i="1"/>
  <c r="W149" i="1" s="1"/>
  <c r="M152" i="1"/>
  <c r="N152" i="1" s="1"/>
  <c r="D153" i="1"/>
  <c r="AL147" i="1"/>
  <c r="S150" i="1"/>
  <c r="T150" i="1" s="1"/>
  <c r="W150" i="1" s="1"/>
  <c r="F147" i="1"/>
  <c r="E147" i="1" s="1"/>
  <c r="AE149" i="1"/>
  <c r="AF149" i="1"/>
  <c r="AG149" i="1" s="1"/>
  <c r="AD148" i="1"/>
  <c r="H148" i="1" s="1"/>
  <c r="I148" i="1" s="1"/>
  <c r="J148" i="1" s="1"/>
  <c r="AH148" i="1"/>
  <c r="AI148" i="1" s="1"/>
  <c r="AJ145" i="1"/>
  <c r="AK145" i="1" s="1"/>
  <c r="R151" i="1"/>
  <c r="Q151" i="1"/>
  <c r="P151" i="1"/>
  <c r="X151" i="1"/>
  <c r="Y151" i="1" s="1"/>
  <c r="AL148" i="1"/>
  <c r="AJ147" i="1"/>
  <c r="AK147" i="1" s="1"/>
  <c r="AB150" i="1"/>
  <c r="AC150" i="1" s="1"/>
  <c r="G147" i="1"/>
  <c r="U150" i="1" l="1"/>
  <c r="V150" i="1" s="1"/>
  <c r="Z149" i="1"/>
  <c r="AA149" i="1"/>
  <c r="Z150" i="1"/>
  <c r="AA150" i="1"/>
  <c r="G148" i="1"/>
  <c r="M153" i="1"/>
  <c r="N153" i="1" s="1"/>
  <c r="D154" i="1"/>
  <c r="AE150" i="1"/>
  <c r="AF150" i="1"/>
  <c r="AG150" i="1" s="1"/>
  <c r="AB151" i="1"/>
  <c r="AC151" i="1" s="1"/>
  <c r="S151" i="1"/>
  <c r="T151" i="1" s="1"/>
  <c r="W151" i="1" s="1"/>
  <c r="AJ148" i="1"/>
  <c r="AK148" i="1" s="1"/>
  <c r="F148" i="1"/>
  <c r="E148" i="1" s="1"/>
  <c r="R152" i="1"/>
  <c r="Q152" i="1"/>
  <c r="X152" i="1"/>
  <c r="Y152" i="1" s="1"/>
  <c r="P152" i="1"/>
  <c r="AD149" i="1" l="1"/>
  <c r="AH149" i="1"/>
  <c r="Z151" i="1"/>
  <c r="AA151" i="1"/>
  <c r="AB152" i="1"/>
  <c r="AC152" i="1" s="1"/>
  <c r="AE151" i="1"/>
  <c r="AF151" i="1"/>
  <c r="AG151" i="1" s="1"/>
  <c r="R153" i="1"/>
  <c r="X153" i="1"/>
  <c r="Y153" i="1" s="1"/>
  <c r="P153" i="1"/>
  <c r="Q153" i="1"/>
  <c r="AD150" i="1"/>
  <c r="H150" i="1" s="1"/>
  <c r="I150" i="1" s="1"/>
  <c r="J150" i="1" s="1"/>
  <c r="AH150" i="1"/>
  <c r="AI150" i="1" s="1"/>
  <c r="S152" i="1"/>
  <c r="T152" i="1" s="1"/>
  <c r="W152" i="1" s="1"/>
  <c r="U151" i="1"/>
  <c r="V151" i="1" s="1"/>
  <c r="M154" i="1"/>
  <c r="N154" i="1" s="1"/>
  <c r="D155" i="1"/>
  <c r="AL150" i="1" l="1"/>
  <c r="AI149" i="1"/>
  <c r="AJ149" i="1" s="1"/>
  <c r="AK149" i="1" s="1"/>
  <c r="AL149" i="1"/>
  <c r="H149" i="1"/>
  <c r="I149" i="1" s="1"/>
  <c r="J149" i="1" s="1"/>
  <c r="F149" i="1"/>
  <c r="E149" i="1" s="1"/>
  <c r="G149" i="1"/>
  <c r="Z152" i="1"/>
  <c r="AA152" i="1"/>
  <c r="M155" i="1"/>
  <c r="N155" i="1" s="1"/>
  <c r="D156" i="1"/>
  <c r="U152" i="1"/>
  <c r="V152" i="1" s="1"/>
  <c r="AJ150" i="1"/>
  <c r="AK150" i="1" s="1"/>
  <c r="S153" i="1"/>
  <c r="U153" i="1" s="1"/>
  <c r="V153" i="1" s="1"/>
  <c r="AB153" i="1"/>
  <c r="AC153" i="1" s="1"/>
  <c r="F150" i="1"/>
  <c r="E150" i="1" s="1"/>
  <c r="AD151" i="1"/>
  <c r="H151" i="1" s="1"/>
  <c r="I151" i="1" s="1"/>
  <c r="J151" i="1" s="1"/>
  <c r="AH151" i="1"/>
  <c r="AI151" i="1" s="1"/>
  <c r="R154" i="1"/>
  <c r="Q154" i="1"/>
  <c r="X154" i="1"/>
  <c r="Y154" i="1" s="1"/>
  <c r="P154" i="1"/>
  <c r="G150" i="1"/>
  <c r="F151" i="1"/>
  <c r="E151" i="1" s="1"/>
  <c r="AE152" i="1"/>
  <c r="AF152" i="1"/>
  <c r="AG152" i="1" s="1"/>
  <c r="T153" i="1" l="1"/>
  <c r="W153" i="1" s="1"/>
  <c r="Z153" i="1" s="1"/>
  <c r="G151" i="1"/>
  <c r="AB154" i="1"/>
  <c r="AC154" i="1" s="1"/>
  <c r="AE153" i="1"/>
  <c r="AF153" i="1"/>
  <c r="AG153" i="1" s="1"/>
  <c r="M156" i="1"/>
  <c r="N156" i="1" s="1"/>
  <c r="D157" i="1"/>
  <c r="AD152" i="1"/>
  <c r="H152" i="1" s="1"/>
  <c r="I152" i="1" s="1"/>
  <c r="J152" i="1" s="1"/>
  <c r="AH152" i="1"/>
  <c r="AI152" i="1" s="1"/>
  <c r="G152" i="1"/>
  <c r="S154" i="1"/>
  <c r="T154" i="1" s="1"/>
  <c r="W154" i="1" s="1"/>
  <c r="AJ151" i="1"/>
  <c r="AK151" i="1" s="1"/>
  <c r="AL151" i="1"/>
  <c r="AA153" i="1"/>
  <c r="R155" i="1"/>
  <c r="P155" i="1"/>
  <c r="Q155" i="1"/>
  <c r="X155" i="1"/>
  <c r="Y155" i="1" s="1"/>
  <c r="F152" i="1" l="1"/>
  <c r="E152" i="1" s="1"/>
  <c r="Z154" i="1"/>
  <c r="AA154" i="1"/>
  <c r="AD153" i="1"/>
  <c r="H153" i="1" s="1"/>
  <c r="I153" i="1" s="1"/>
  <c r="J153" i="1" s="1"/>
  <c r="AH153" i="1"/>
  <c r="AI153" i="1" s="1"/>
  <c r="S155" i="1"/>
  <c r="U155" i="1" s="1"/>
  <c r="V155" i="1" s="1"/>
  <c r="U154" i="1"/>
  <c r="V154" i="1" s="1"/>
  <c r="AL152" i="1"/>
  <c r="R156" i="1"/>
  <c r="Q156" i="1"/>
  <c r="X156" i="1"/>
  <c r="Y156" i="1" s="1"/>
  <c r="P156" i="1"/>
  <c r="G153" i="1"/>
  <c r="F153" i="1"/>
  <c r="E153" i="1" s="1"/>
  <c r="AB155" i="1"/>
  <c r="AC155" i="1" s="1"/>
  <c r="T155" i="1"/>
  <c r="W155" i="1" s="1"/>
  <c r="Z155" i="1" s="1"/>
  <c r="AJ152" i="1"/>
  <c r="AK152" i="1" s="1"/>
  <c r="M157" i="1"/>
  <c r="N157" i="1" s="1"/>
  <c r="D158" i="1"/>
  <c r="AE154" i="1"/>
  <c r="AF154" i="1"/>
  <c r="AG154" i="1" s="1"/>
  <c r="AL153" i="1" l="1"/>
  <c r="R157" i="1"/>
  <c r="Q157" i="1"/>
  <c r="X157" i="1"/>
  <c r="Y157" i="1" s="1"/>
  <c r="P157" i="1"/>
  <c r="M158" i="1"/>
  <c r="N158" i="1" s="1"/>
  <c r="D159" i="1"/>
  <c r="AA155" i="1"/>
  <c r="AB156" i="1"/>
  <c r="AC156" i="1" s="1"/>
  <c r="AJ153" i="1"/>
  <c r="AK153" i="1" s="1"/>
  <c r="AD154" i="1"/>
  <c r="H154" i="1" s="1"/>
  <c r="I154" i="1" s="1"/>
  <c r="J154" i="1" s="1"/>
  <c r="AH154" i="1"/>
  <c r="AI154" i="1" s="1"/>
  <c r="AE155" i="1"/>
  <c r="AF155" i="1"/>
  <c r="AG155" i="1" s="1"/>
  <c r="S156" i="1"/>
  <c r="T156" i="1" s="1"/>
  <c r="W156" i="1" s="1"/>
  <c r="Z156" i="1" s="1"/>
  <c r="U156" i="1" l="1"/>
  <c r="V156" i="1" s="1"/>
  <c r="AJ154" i="1"/>
  <c r="AK154" i="1" s="1"/>
  <c r="AE156" i="1"/>
  <c r="AF156" i="1"/>
  <c r="AG156" i="1" s="1"/>
  <c r="M159" i="1"/>
  <c r="N159" i="1" s="1"/>
  <c r="D160" i="1"/>
  <c r="F154" i="1"/>
  <c r="E154" i="1" s="1"/>
  <c r="S157" i="1"/>
  <c r="U157" i="1" s="1"/>
  <c r="V157" i="1" s="1"/>
  <c r="AL154" i="1"/>
  <c r="AA156" i="1"/>
  <c r="AD155" i="1"/>
  <c r="H155" i="1" s="1"/>
  <c r="I155" i="1" s="1"/>
  <c r="J155" i="1" s="1"/>
  <c r="AH155" i="1"/>
  <c r="AI155" i="1" s="1"/>
  <c r="R158" i="1"/>
  <c r="X158" i="1"/>
  <c r="Y158" i="1" s="1"/>
  <c r="P158" i="1"/>
  <c r="Q158" i="1"/>
  <c r="G154" i="1"/>
  <c r="AB157" i="1"/>
  <c r="AC157" i="1" s="1"/>
  <c r="G155" i="1" l="1"/>
  <c r="T157" i="1"/>
  <c r="W157" i="1" s="1"/>
  <c r="M160" i="1"/>
  <c r="N160" i="1" s="1"/>
  <c r="D161" i="1"/>
  <c r="AF157" i="1"/>
  <c r="AG157" i="1" s="1"/>
  <c r="AE157" i="1"/>
  <c r="S158" i="1"/>
  <c r="T158" i="1" s="1"/>
  <c r="W158" i="1" s="1"/>
  <c r="AB158" i="1"/>
  <c r="AC158" i="1" s="1"/>
  <c r="AJ155" i="1"/>
  <c r="AK155" i="1" s="1"/>
  <c r="AD156" i="1"/>
  <c r="H156" i="1" s="1"/>
  <c r="I156" i="1" s="1"/>
  <c r="J156" i="1" s="1"/>
  <c r="AH156" i="1"/>
  <c r="AI156" i="1" s="1"/>
  <c r="AL155" i="1"/>
  <c r="F155" i="1"/>
  <c r="E155" i="1" s="1"/>
  <c r="R159" i="1"/>
  <c r="P159" i="1"/>
  <c r="Q159" i="1"/>
  <c r="X159" i="1"/>
  <c r="Y159" i="1" s="1"/>
  <c r="F156" i="1"/>
  <c r="E156" i="1" s="1"/>
  <c r="G156" i="1" l="1"/>
  <c r="Z158" i="1"/>
  <c r="AA158" i="1"/>
  <c r="AB159" i="1"/>
  <c r="AC159" i="1" s="1"/>
  <c r="S159" i="1"/>
  <c r="U159" i="1" s="1"/>
  <c r="V159" i="1" s="1"/>
  <c r="M161" i="1"/>
  <c r="N161" i="1" s="1"/>
  <c r="D162" i="1"/>
  <c r="Z157" i="1"/>
  <c r="AA157" i="1"/>
  <c r="AJ156" i="1"/>
  <c r="AK156" i="1" s="1"/>
  <c r="AE158" i="1"/>
  <c r="AF158" i="1"/>
  <c r="AG158" i="1" s="1"/>
  <c r="U158" i="1"/>
  <c r="V158" i="1" s="1"/>
  <c r="AL156" i="1"/>
  <c r="R160" i="1"/>
  <c r="Q160" i="1"/>
  <c r="X160" i="1"/>
  <c r="Y160" i="1" s="1"/>
  <c r="P160" i="1"/>
  <c r="T159" i="1" l="1"/>
  <c r="W159" i="1" s="1"/>
  <c r="Z159" i="1" s="1"/>
  <c r="S160" i="1"/>
  <c r="T160" i="1" s="1"/>
  <c r="W160" i="1" s="1"/>
  <c r="R161" i="1"/>
  <c r="Q161" i="1"/>
  <c r="P161" i="1"/>
  <c r="X161" i="1"/>
  <c r="Y161" i="1" s="1"/>
  <c r="AB160" i="1"/>
  <c r="AC160" i="1" s="1"/>
  <c r="AD157" i="1"/>
  <c r="AH157" i="1"/>
  <c r="M162" i="1"/>
  <c r="N162" i="1" s="1"/>
  <c r="D163" i="1"/>
  <c r="AA159" i="1"/>
  <c r="AD158" i="1"/>
  <c r="H158" i="1" s="1"/>
  <c r="I158" i="1" s="1"/>
  <c r="J158" i="1" s="1"/>
  <c r="AH158" i="1"/>
  <c r="AI158" i="1" s="1"/>
  <c r="AE159" i="1"/>
  <c r="AF159" i="1"/>
  <c r="AG159" i="1" s="1"/>
  <c r="Z160" i="1" l="1"/>
  <c r="AA160" i="1"/>
  <c r="AJ158" i="1"/>
  <c r="AK158" i="1" s="1"/>
  <c r="AD159" i="1"/>
  <c r="H159" i="1" s="1"/>
  <c r="I159" i="1" s="1"/>
  <c r="J159" i="1" s="1"/>
  <c r="AH159" i="1"/>
  <c r="AI159" i="1" s="1"/>
  <c r="R162" i="1"/>
  <c r="P162" i="1"/>
  <c r="X162" i="1"/>
  <c r="Y162" i="1" s="1"/>
  <c r="Q162" i="1"/>
  <c r="H157" i="1"/>
  <c r="I157" i="1" s="1"/>
  <c r="J157" i="1" s="1"/>
  <c r="F157" i="1"/>
  <c r="E157" i="1" s="1"/>
  <c r="G157" i="1"/>
  <c r="G158" i="1"/>
  <c r="AB161" i="1"/>
  <c r="AC161" i="1" s="1"/>
  <c r="S161" i="1"/>
  <c r="U161" i="1" s="1"/>
  <c r="V161" i="1" s="1"/>
  <c r="AL158" i="1"/>
  <c r="F159" i="1"/>
  <c r="E159" i="1" s="1"/>
  <c r="G159" i="1"/>
  <c r="M163" i="1"/>
  <c r="N163" i="1" s="1"/>
  <c r="D164" i="1"/>
  <c r="AI157" i="1"/>
  <c r="AL157" i="1"/>
  <c r="F158" i="1"/>
  <c r="E158" i="1" s="1"/>
  <c r="AE160" i="1"/>
  <c r="AF160" i="1"/>
  <c r="AG160" i="1" s="1"/>
  <c r="U160" i="1"/>
  <c r="V160" i="1" s="1"/>
  <c r="T161" i="1" l="1"/>
  <c r="W161" i="1" s="1"/>
  <c r="Z161" i="1" s="1"/>
  <c r="AF161" i="1"/>
  <c r="AG161" i="1" s="1"/>
  <c r="AE161" i="1"/>
  <c r="AB162" i="1"/>
  <c r="AC162" i="1" s="1"/>
  <c r="AD160" i="1"/>
  <c r="H160" i="1" s="1"/>
  <c r="I160" i="1" s="1"/>
  <c r="J160" i="1" s="1"/>
  <c r="AH160" i="1"/>
  <c r="AI160" i="1" s="1"/>
  <c r="F160" i="1"/>
  <c r="E160" i="1" s="1"/>
  <c r="M164" i="1"/>
  <c r="N164" i="1" s="1"/>
  <c r="D165" i="1"/>
  <c r="AJ157" i="1"/>
  <c r="AK157" i="1" s="1"/>
  <c r="R163" i="1"/>
  <c r="Q163" i="1"/>
  <c r="P163" i="1"/>
  <c r="X163" i="1"/>
  <c r="Y163" i="1" s="1"/>
  <c r="AA161" i="1"/>
  <c r="S162" i="1"/>
  <c r="U162" i="1" s="1"/>
  <c r="V162" i="1" s="1"/>
  <c r="AJ159" i="1"/>
  <c r="AK159" i="1" s="1"/>
  <c r="AL159" i="1"/>
  <c r="T162" i="1" l="1"/>
  <c r="W162" i="1" s="1"/>
  <c r="Z162" i="1" s="1"/>
  <c r="G160" i="1"/>
  <c r="AB163" i="1"/>
  <c r="AC163" i="1" s="1"/>
  <c r="S163" i="1"/>
  <c r="U163" i="1" s="1"/>
  <c r="V163" i="1" s="1"/>
  <c r="AL160" i="1"/>
  <c r="R164" i="1"/>
  <c r="P164" i="1"/>
  <c r="X164" i="1"/>
  <c r="Y164" i="1" s="1"/>
  <c r="Q164" i="1"/>
  <c r="AD161" i="1"/>
  <c r="H161" i="1" s="1"/>
  <c r="I161" i="1" s="1"/>
  <c r="J161" i="1" s="1"/>
  <c r="AH161" i="1"/>
  <c r="AI161" i="1" s="1"/>
  <c r="M165" i="1"/>
  <c r="N165" i="1" s="1"/>
  <c r="D166" i="1"/>
  <c r="AJ160" i="1"/>
  <c r="AK160" i="1" s="1"/>
  <c r="AE162" i="1"/>
  <c r="AF162" i="1"/>
  <c r="AG162" i="1" s="1"/>
  <c r="AA162" i="1" l="1"/>
  <c r="AL161" i="1"/>
  <c r="T163" i="1"/>
  <c r="W163" i="1" s="1"/>
  <c r="Z163" i="1" s="1"/>
  <c r="M166" i="1"/>
  <c r="N166" i="1" s="1"/>
  <c r="D167" i="1"/>
  <c r="AJ161" i="1"/>
  <c r="AK161" i="1" s="1"/>
  <c r="F161" i="1"/>
  <c r="E161" i="1" s="1"/>
  <c r="AD162" i="1"/>
  <c r="H162" i="1" s="1"/>
  <c r="I162" i="1" s="1"/>
  <c r="J162" i="1" s="1"/>
  <c r="AH162" i="1"/>
  <c r="AI162" i="1" s="1"/>
  <c r="AB164" i="1"/>
  <c r="AC164" i="1" s="1"/>
  <c r="AA163" i="1"/>
  <c r="R165" i="1"/>
  <c r="Q165" i="1"/>
  <c r="X165" i="1"/>
  <c r="Y165" i="1" s="1"/>
  <c r="P165" i="1"/>
  <c r="G161" i="1"/>
  <c r="S164" i="1"/>
  <c r="U164" i="1" s="1"/>
  <c r="V164" i="1" s="1"/>
  <c r="AE163" i="1"/>
  <c r="AF163" i="1"/>
  <c r="AG163" i="1" s="1"/>
  <c r="T164" i="1" l="1"/>
  <c r="W164" i="1" s="1"/>
  <c r="Z164" i="1" s="1"/>
  <c r="G162" i="1"/>
  <c r="S165" i="1"/>
  <c r="U165" i="1" s="1"/>
  <c r="V165" i="1" s="1"/>
  <c r="AD163" i="1"/>
  <c r="H163" i="1" s="1"/>
  <c r="I163" i="1" s="1"/>
  <c r="J163" i="1" s="1"/>
  <c r="AH163" i="1"/>
  <c r="AI163" i="1" s="1"/>
  <c r="AJ162" i="1"/>
  <c r="AK162" i="1" s="1"/>
  <c r="R166" i="1"/>
  <c r="P166" i="1"/>
  <c r="Q166" i="1"/>
  <c r="X166" i="1"/>
  <c r="Y166" i="1" s="1"/>
  <c r="F163" i="1"/>
  <c r="E163" i="1" s="1"/>
  <c r="AB165" i="1"/>
  <c r="AC165" i="1" s="1"/>
  <c r="AE164" i="1"/>
  <c r="AF164" i="1"/>
  <c r="AG164" i="1" s="1"/>
  <c r="M167" i="1"/>
  <c r="N167" i="1" s="1"/>
  <c r="D168" i="1"/>
  <c r="AL162" i="1"/>
  <c r="F162" i="1"/>
  <c r="E162" i="1" s="1"/>
  <c r="AA164" i="1" l="1"/>
  <c r="AL163" i="1"/>
  <c r="AE165" i="1"/>
  <c r="AF165" i="1"/>
  <c r="AG165" i="1" s="1"/>
  <c r="M168" i="1"/>
  <c r="N168" i="1" s="1"/>
  <c r="D169" i="1"/>
  <c r="G163" i="1"/>
  <c r="S166" i="1"/>
  <c r="U166" i="1" s="1"/>
  <c r="V166" i="1" s="1"/>
  <c r="AJ163" i="1"/>
  <c r="AK163" i="1" s="1"/>
  <c r="T165" i="1"/>
  <c r="W165" i="1" s="1"/>
  <c r="R167" i="1"/>
  <c r="Q167" i="1"/>
  <c r="P167" i="1"/>
  <c r="X167" i="1"/>
  <c r="Y167" i="1" s="1"/>
  <c r="AB166" i="1"/>
  <c r="AC166" i="1" s="1"/>
  <c r="T166" i="1"/>
  <c r="W166" i="1" s="1"/>
  <c r="Z166" i="1" s="1"/>
  <c r="AD164" i="1"/>
  <c r="H164" i="1" s="1"/>
  <c r="I164" i="1" s="1"/>
  <c r="J164" i="1" s="1"/>
  <c r="AH164" i="1"/>
  <c r="AI164" i="1" s="1"/>
  <c r="AJ164" i="1" l="1"/>
  <c r="AK164" i="1" s="1"/>
  <c r="AA166" i="1"/>
  <c r="F164" i="1"/>
  <c r="E164" i="1" s="1"/>
  <c r="AB167" i="1"/>
  <c r="AC167" i="1" s="1"/>
  <c r="S167" i="1"/>
  <c r="U167" i="1" s="1"/>
  <c r="V167" i="1" s="1"/>
  <c r="Z165" i="1"/>
  <c r="AA165" i="1"/>
  <c r="M169" i="1"/>
  <c r="N169" i="1" s="1"/>
  <c r="D170" i="1"/>
  <c r="AE166" i="1"/>
  <c r="AF166" i="1"/>
  <c r="AG166" i="1" s="1"/>
  <c r="G164" i="1"/>
  <c r="T167" i="1"/>
  <c r="W167" i="1" s="1"/>
  <c r="Z167" i="1" s="1"/>
  <c r="AL164" i="1"/>
  <c r="R168" i="1"/>
  <c r="P168" i="1"/>
  <c r="X168" i="1"/>
  <c r="Y168" i="1" s="1"/>
  <c r="Q168" i="1"/>
  <c r="S168" i="1" l="1"/>
  <c r="U168" i="1" s="1"/>
  <c r="V168" i="1" s="1"/>
  <c r="R169" i="1"/>
  <c r="X169" i="1"/>
  <c r="Y169" i="1" s="1"/>
  <c r="Q169" i="1"/>
  <c r="P169" i="1"/>
  <c r="AB168" i="1"/>
  <c r="AC168" i="1" s="1"/>
  <c r="M170" i="1"/>
  <c r="N170" i="1" s="1"/>
  <c r="D171" i="1"/>
  <c r="AD165" i="1"/>
  <c r="AH165" i="1"/>
  <c r="AA167" i="1"/>
  <c r="AE167" i="1"/>
  <c r="AF167" i="1"/>
  <c r="AG167" i="1" s="1"/>
  <c r="AD166" i="1"/>
  <c r="H166" i="1" s="1"/>
  <c r="I166" i="1" s="1"/>
  <c r="J166" i="1" s="1"/>
  <c r="AH166" i="1"/>
  <c r="AI166" i="1" s="1"/>
  <c r="F166" i="1" l="1"/>
  <c r="E166" i="1" s="1"/>
  <c r="AJ166" i="1"/>
  <c r="AK166" i="1" s="1"/>
  <c r="AI165" i="1"/>
  <c r="AL165" i="1"/>
  <c r="M171" i="1"/>
  <c r="N171" i="1" s="1"/>
  <c r="D172" i="1"/>
  <c r="AL166" i="1"/>
  <c r="AE168" i="1"/>
  <c r="AF168" i="1"/>
  <c r="AG168" i="1" s="1"/>
  <c r="S169" i="1"/>
  <c r="U169" i="1" s="1"/>
  <c r="V169" i="1" s="1"/>
  <c r="AD167" i="1"/>
  <c r="H167" i="1" s="1"/>
  <c r="I167" i="1" s="1"/>
  <c r="J167" i="1" s="1"/>
  <c r="AH167" i="1"/>
  <c r="AI167" i="1" s="1"/>
  <c r="H165" i="1"/>
  <c r="I165" i="1" s="1"/>
  <c r="J165" i="1" s="1"/>
  <c r="F165" i="1"/>
  <c r="G165" i="1"/>
  <c r="R170" i="1"/>
  <c r="Q170" i="1"/>
  <c r="X170" i="1"/>
  <c r="Y170" i="1" s="1"/>
  <c r="P170" i="1"/>
  <c r="G166" i="1"/>
  <c r="AB169" i="1"/>
  <c r="AC169" i="1" s="1"/>
  <c r="T168" i="1"/>
  <c r="W168" i="1" s="1"/>
  <c r="E165" i="1" l="1"/>
  <c r="T169" i="1"/>
  <c r="W169" i="1" s="1"/>
  <c r="S170" i="1"/>
  <c r="T170" i="1" s="1"/>
  <c r="W170" i="1" s="1"/>
  <c r="G167" i="1"/>
  <c r="M172" i="1"/>
  <c r="N172" i="1" s="1"/>
  <c r="D173" i="1"/>
  <c r="Z168" i="1"/>
  <c r="AA168" i="1"/>
  <c r="AE169" i="1"/>
  <c r="AF169" i="1"/>
  <c r="AG169" i="1" s="1"/>
  <c r="AB170" i="1"/>
  <c r="AC170" i="1" s="1"/>
  <c r="AJ167" i="1"/>
  <c r="AK167" i="1" s="1"/>
  <c r="F167" i="1"/>
  <c r="E167" i="1" s="1"/>
  <c r="AL167" i="1"/>
  <c r="R171" i="1"/>
  <c r="P171" i="1"/>
  <c r="X171" i="1"/>
  <c r="Y171" i="1" s="1"/>
  <c r="Q171" i="1"/>
  <c r="AJ165" i="1"/>
  <c r="AK165" i="1" s="1"/>
  <c r="Z169" i="1" l="1"/>
  <c r="AA169" i="1"/>
  <c r="AD169" i="1" s="1"/>
  <c r="H169" i="1" s="1"/>
  <c r="I169" i="1" s="1"/>
  <c r="J169" i="1" s="1"/>
  <c r="Z170" i="1"/>
  <c r="AA170" i="1"/>
  <c r="S171" i="1"/>
  <c r="U171" i="1" s="1"/>
  <c r="V171" i="1" s="1"/>
  <c r="AE170" i="1"/>
  <c r="AF170" i="1"/>
  <c r="AG170" i="1" s="1"/>
  <c r="F169" i="1"/>
  <c r="E169" i="1" s="1"/>
  <c r="G169" i="1"/>
  <c r="R172" i="1"/>
  <c r="Q172" i="1"/>
  <c r="X172" i="1"/>
  <c r="Y172" i="1" s="1"/>
  <c r="P172" i="1"/>
  <c r="U170" i="1"/>
  <c r="V170" i="1" s="1"/>
  <c r="AB171" i="1"/>
  <c r="AC171" i="1" s="1"/>
  <c r="AD168" i="1"/>
  <c r="AH168" i="1"/>
  <c r="M173" i="1"/>
  <c r="N173" i="1" s="1"/>
  <c r="D174" i="1"/>
  <c r="T171" i="1" l="1"/>
  <c r="W171" i="1" s="1"/>
  <c r="Z171" i="1" s="1"/>
  <c r="AA171" i="1"/>
  <c r="AH169" i="1"/>
  <c r="R173" i="1"/>
  <c r="Q173" i="1"/>
  <c r="P173" i="1"/>
  <c r="X173" i="1"/>
  <c r="Y173" i="1" s="1"/>
  <c r="M174" i="1"/>
  <c r="N174" i="1" s="1"/>
  <c r="D175" i="1"/>
  <c r="AI168" i="1"/>
  <c r="AL168" i="1"/>
  <c r="AD171" i="1"/>
  <c r="H171" i="1" s="1"/>
  <c r="I171" i="1" s="1"/>
  <c r="J171" i="1" s="1"/>
  <c r="AB172" i="1"/>
  <c r="AC172" i="1" s="1"/>
  <c r="AD170" i="1"/>
  <c r="H170" i="1" s="1"/>
  <c r="I170" i="1" s="1"/>
  <c r="J170" i="1" s="1"/>
  <c r="AH170" i="1"/>
  <c r="AI170" i="1" s="1"/>
  <c r="H168" i="1"/>
  <c r="I168" i="1" s="1"/>
  <c r="J168" i="1" s="1"/>
  <c r="G168" i="1"/>
  <c r="F168" i="1"/>
  <c r="E168" i="1" s="1"/>
  <c r="AE171" i="1"/>
  <c r="AF171" i="1"/>
  <c r="AG171" i="1" s="1"/>
  <c r="S172" i="1"/>
  <c r="T172" i="1" s="1"/>
  <c r="W172" i="1" s="1"/>
  <c r="Z172" i="1" s="1"/>
  <c r="AI169" i="1" l="1"/>
  <c r="AJ169" i="1" s="1"/>
  <c r="AK169" i="1" s="1"/>
  <c r="AL169" i="1"/>
  <c r="U172" i="1"/>
  <c r="V172" i="1" s="1"/>
  <c r="G170" i="1"/>
  <c r="G171" i="1"/>
  <c r="F171" i="1"/>
  <c r="E171" i="1" s="1"/>
  <c r="AL170" i="1"/>
  <c r="F170" i="1"/>
  <c r="E170" i="1" s="1"/>
  <c r="AA172" i="1"/>
  <c r="AH171" i="1"/>
  <c r="AI171" i="1" s="1"/>
  <c r="M175" i="1"/>
  <c r="N175" i="1" s="1"/>
  <c r="D176" i="1"/>
  <c r="AB173" i="1"/>
  <c r="AC173" i="1" s="1"/>
  <c r="S173" i="1"/>
  <c r="U173" i="1" s="1"/>
  <c r="V173" i="1" s="1"/>
  <c r="AJ170" i="1"/>
  <c r="AK170" i="1" s="1"/>
  <c r="AE172" i="1"/>
  <c r="AF172" i="1"/>
  <c r="AG172" i="1" s="1"/>
  <c r="AJ168" i="1"/>
  <c r="AK168" i="1" s="1"/>
  <c r="R174" i="1"/>
  <c r="X174" i="1"/>
  <c r="Y174" i="1" s="1"/>
  <c r="P174" i="1"/>
  <c r="Q174" i="1"/>
  <c r="T173" i="1" l="1"/>
  <c r="W173" i="1" s="1"/>
  <c r="Z173" i="1" s="1"/>
  <c r="AE173" i="1"/>
  <c r="AF173" i="1"/>
  <c r="AG173" i="1" s="1"/>
  <c r="R175" i="1"/>
  <c r="P175" i="1"/>
  <c r="X175" i="1"/>
  <c r="Y175" i="1" s="1"/>
  <c r="Q175" i="1"/>
  <c r="AD172" i="1"/>
  <c r="H172" i="1" s="1"/>
  <c r="I172" i="1" s="1"/>
  <c r="J172" i="1" s="1"/>
  <c r="AH172" i="1"/>
  <c r="AI172" i="1" s="1"/>
  <c r="AL171" i="1"/>
  <c r="S174" i="1"/>
  <c r="T174" i="1" s="1"/>
  <c r="W174" i="1" s="1"/>
  <c r="AB174" i="1"/>
  <c r="AC174" i="1" s="1"/>
  <c r="AL172" i="1"/>
  <c r="AA173" i="1"/>
  <c r="M176" i="1"/>
  <c r="N176" i="1" s="1"/>
  <c r="D177" i="1"/>
  <c r="AJ171" i="1"/>
  <c r="AK171" i="1" s="1"/>
  <c r="Z174" i="1" l="1"/>
  <c r="AA174" i="1"/>
  <c r="R176" i="1"/>
  <c r="X176" i="1"/>
  <c r="Y176" i="1" s="1"/>
  <c r="P176" i="1"/>
  <c r="Q176" i="1"/>
  <c r="AE174" i="1"/>
  <c r="AF174" i="1"/>
  <c r="AG174" i="1" s="1"/>
  <c r="AB175" i="1"/>
  <c r="AC175" i="1" s="1"/>
  <c r="G172" i="1"/>
  <c r="M177" i="1"/>
  <c r="N177" i="1" s="1"/>
  <c r="D178" i="1"/>
  <c r="AD173" i="1"/>
  <c r="H173" i="1" s="1"/>
  <c r="I173" i="1" s="1"/>
  <c r="J173" i="1" s="1"/>
  <c r="AH173" i="1"/>
  <c r="AI173" i="1" s="1"/>
  <c r="U174" i="1"/>
  <c r="V174" i="1" s="1"/>
  <c r="AJ172" i="1"/>
  <c r="AK172" i="1" s="1"/>
  <c r="S175" i="1"/>
  <c r="U175" i="1" s="1"/>
  <c r="V175" i="1" s="1"/>
  <c r="F172" i="1"/>
  <c r="E172" i="1" s="1"/>
  <c r="T175" i="1" l="1"/>
  <c r="W175" i="1" s="1"/>
  <c r="Z175" i="1" s="1"/>
  <c r="AL173" i="1"/>
  <c r="AJ173" i="1"/>
  <c r="AK173" i="1" s="1"/>
  <c r="M178" i="1"/>
  <c r="N178" i="1" s="1"/>
  <c r="D179" i="1"/>
  <c r="G173" i="1"/>
  <c r="AA175" i="1"/>
  <c r="S176" i="1"/>
  <c r="U176" i="1" s="1"/>
  <c r="V176" i="1" s="1"/>
  <c r="AB176" i="1"/>
  <c r="AC176" i="1" s="1"/>
  <c r="AD174" i="1"/>
  <c r="H174" i="1" s="1"/>
  <c r="I174" i="1" s="1"/>
  <c r="J174" i="1" s="1"/>
  <c r="AH174" i="1"/>
  <c r="AI174" i="1" s="1"/>
  <c r="R177" i="1"/>
  <c r="Q177" i="1"/>
  <c r="X177" i="1"/>
  <c r="Y177" i="1" s="1"/>
  <c r="P177" i="1"/>
  <c r="F173" i="1"/>
  <c r="E173" i="1" s="1"/>
  <c r="AF175" i="1"/>
  <c r="AG175" i="1" s="1"/>
  <c r="AE175" i="1"/>
  <c r="T176" i="1"/>
  <c r="W176" i="1" s="1"/>
  <c r="Z176" i="1" s="1"/>
  <c r="F174" i="1" l="1"/>
  <c r="E174" i="1" s="1"/>
  <c r="AE176" i="1"/>
  <c r="AF176" i="1"/>
  <c r="AG176" i="1" s="1"/>
  <c r="AD175" i="1"/>
  <c r="H175" i="1" s="1"/>
  <c r="I175" i="1" s="1"/>
  <c r="J175" i="1" s="1"/>
  <c r="AH175" i="1"/>
  <c r="AI175" i="1" s="1"/>
  <c r="M179" i="1"/>
  <c r="N179" i="1" s="1"/>
  <c r="D180" i="1"/>
  <c r="AB177" i="1"/>
  <c r="AC177" i="1" s="1"/>
  <c r="G174" i="1"/>
  <c r="S177" i="1"/>
  <c r="T177" i="1" s="1"/>
  <c r="W177" i="1" s="1"/>
  <c r="AJ174" i="1"/>
  <c r="AK174" i="1" s="1"/>
  <c r="AA176" i="1"/>
  <c r="AL174" i="1"/>
  <c r="R178" i="1"/>
  <c r="Q178" i="1"/>
  <c r="X178" i="1"/>
  <c r="Y178" i="1" s="1"/>
  <c r="P178" i="1"/>
  <c r="G175" i="1" l="1"/>
  <c r="F175" i="1"/>
  <c r="E175" i="1" s="1"/>
  <c r="AL175" i="1"/>
  <c r="U177" i="1"/>
  <c r="V177" i="1" s="1"/>
  <c r="Z177" i="1"/>
  <c r="AA177" i="1"/>
  <c r="AB178" i="1"/>
  <c r="AC178" i="1" s="1"/>
  <c r="S178" i="1"/>
  <c r="T178" i="1" s="1"/>
  <c r="W178" i="1" s="1"/>
  <c r="M180" i="1"/>
  <c r="N180" i="1" s="1"/>
  <c r="D181" i="1"/>
  <c r="AJ175" i="1"/>
  <c r="AK175" i="1" s="1"/>
  <c r="AD176" i="1"/>
  <c r="H176" i="1" s="1"/>
  <c r="I176" i="1" s="1"/>
  <c r="J176" i="1" s="1"/>
  <c r="AH176" i="1"/>
  <c r="AI176" i="1" s="1"/>
  <c r="AE177" i="1"/>
  <c r="AF177" i="1"/>
  <c r="AG177" i="1" s="1"/>
  <c r="R179" i="1"/>
  <c r="X179" i="1"/>
  <c r="Y179" i="1" s="1"/>
  <c r="P179" i="1"/>
  <c r="Q179" i="1"/>
  <c r="F176" i="1"/>
  <c r="E176" i="1" s="1"/>
  <c r="G176" i="1" l="1"/>
  <c r="U178" i="1"/>
  <c r="V178" i="1" s="1"/>
  <c r="Z178" i="1"/>
  <c r="AA178" i="1"/>
  <c r="S179" i="1"/>
  <c r="U179" i="1" s="1"/>
  <c r="V179" i="1" s="1"/>
  <c r="AB179" i="1"/>
  <c r="AC179" i="1" s="1"/>
  <c r="T179" i="1"/>
  <c r="W179" i="1" s="1"/>
  <c r="Z179" i="1" s="1"/>
  <c r="M181" i="1"/>
  <c r="N181" i="1" s="1"/>
  <c r="D182" i="1"/>
  <c r="AD177" i="1"/>
  <c r="H177" i="1" s="1"/>
  <c r="I177" i="1" s="1"/>
  <c r="J177" i="1" s="1"/>
  <c r="AH177" i="1"/>
  <c r="AI177" i="1" s="1"/>
  <c r="AJ176" i="1"/>
  <c r="AK176" i="1" s="1"/>
  <c r="AL176" i="1"/>
  <c r="R180" i="1"/>
  <c r="P180" i="1"/>
  <c r="Q180" i="1"/>
  <c r="X180" i="1"/>
  <c r="Y180" i="1" s="1"/>
  <c r="AE178" i="1"/>
  <c r="AF178" i="1"/>
  <c r="AG178" i="1" s="1"/>
  <c r="AL177" i="1" l="1"/>
  <c r="AB180" i="1"/>
  <c r="AC180" i="1" s="1"/>
  <c r="AJ177" i="1"/>
  <c r="AK177" i="1" s="1"/>
  <c r="M182" i="1"/>
  <c r="N182" i="1" s="1"/>
  <c r="D183" i="1"/>
  <c r="F177" i="1"/>
  <c r="E177" i="1" s="1"/>
  <c r="AA179" i="1"/>
  <c r="AD178" i="1"/>
  <c r="H178" i="1" s="1"/>
  <c r="I178" i="1" s="1"/>
  <c r="J178" i="1" s="1"/>
  <c r="AH178" i="1"/>
  <c r="AI178" i="1" s="1"/>
  <c r="G178" i="1"/>
  <c r="S180" i="1"/>
  <c r="U180" i="1" s="1"/>
  <c r="V180" i="1" s="1"/>
  <c r="R181" i="1"/>
  <c r="X181" i="1"/>
  <c r="Y181" i="1" s="1"/>
  <c r="P181" i="1"/>
  <c r="Q181" i="1"/>
  <c r="G177" i="1"/>
  <c r="AE179" i="1"/>
  <c r="AF179" i="1"/>
  <c r="AG179" i="1" s="1"/>
  <c r="F178" i="1" l="1"/>
  <c r="E178" i="1" s="1"/>
  <c r="AJ178" i="1"/>
  <c r="AK178" i="1" s="1"/>
  <c r="AD179" i="1"/>
  <c r="H179" i="1" s="1"/>
  <c r="I179" i="1" s="1"/>
  <c r="J179" i="1" s="1"/>
  <c r="AH179" i="1"/>
  <c r="AI179" i="1" s="1"/>
  <c r="M183" i="1"/>
  <c r="N183" i="1" s="1"/>
  <c r="D184" i="1"/>
  <c r="T180" i="1"/>
  <c r="W180" i="1" s="1"/>
  <c r="AE180" i="1"/>
  <c r="AF180" i="1"/>
  <c r="AG180" i="1" s="1"/>
  <c r="AL179" i="1"/>
  <c r="G179" i="1"/>
  <c r="S181" i="1"/>
  <c r="T181" i="1" s="1"/>
  <c r="W181" i="1" s="1"/>
  <c r="AB181" i="1"/>
  <c r="AC181" i="1" s="1"/>
  <c r="R182" i="1"/>
  <c r="Q182" i="1"/>
  <c r="X182" i="1"/>
  <c r="Y182" i="1" s="1"/>
  <c r="P182" i="1"/>
  <c r="AL178" i="1"/>
  <c r="F179" i="1" l="1"/>
  <c r="E179" i="1" s="1"/>
  <c r="Z181" i="1"/>
  <c r="AA181" i="1"/>
  <c r="AB182" i="1"/>
  <c r="AC182" i="1" s="1"/>
  <c r="S182" i="1"/>
  <c r="T182" i="1" s="1"/>
  <c r="W182" i="1" s="1"/>
  <c r="Z182" i="1" s="1"/>
  <c r="U181" i="1"/>
  <c r="V181" i="1" s="1"/>
  <c r="Z180" i="1"/>
  <c r="AA180" i="1"/>
  <c r="R183" i="1"/>
  <c r="X183" i="1"/>
  <c r="Y183" i="1" s="1"/>
  <c r="Q183" i="1"/>
  <c r="P183" i="1"/>
  <c r="AE181" i="1"/>
  <c r="AF181" i="1"/>
  <c r="AG181" i="1" s="1"/>
  <c r="M184" i="1"/>
  <c r="N184" i="1" s="1"/>
  <c r="D185" i="1"/>
  <c r="AJ179" i="1"/>
  <c r="AK179" i="1" s="1"/>
  <c r="U182" i="1" l="1"/>
  <c r="V182" i="1" s="1"/>
  <c r="M185" i="1"/>
  <c r="N185" i="1" s="1"/>
  <c r="D186" i="1"/>
  <c r="AB183" i="1"/>
  <c r="AC183" i="1" s="1"/>
  <c r="AD180" i="1"/>
  <c r="AH180" i="1"/>
  <c r="AE182" i="1"/>
  <c r="AF182" i="1"/>
  <c r="AG182" i="1" s="1"/>
  <c r="AD181" i="1"/>
  <c r="H181" i="1" s="1"/>
  <c r="I181" i="1" s="1"/>
  <c r="J181" i="1" s="1"/>
  <c r="AH181" i="1"/>
  <c r="AI181" i="1" s="1"/>
  <c r="R184" i="1"/>
  <c r="Q184" i="1"/>
  <c r="X184" i="1"/>
  <c r="Y184" i="1" s="1"/>
  <c r="P184" i="1"/>
  <c r="F181" i="1"/>
  <c r="E181" i="1" s="1"/>
  <c r="S183" i="1"/>
  <c r="T183" i="1" s="1"/>
  <c r="W183" i="1" s="1"/>
  <c r="AA182" i="1"/>
  <c r="U183" i="1" l="1"/>
  <c r="V183" i="1" s="1"/>
  <c r="AL181" i="1"/>
  <c r="Z183" i="1"/>
  <c r="AA183" i="1"/>
  <c r="H180" i="1"/>
  <c r="I180" i="1" s="1"/>
  <c r="J180" i="1" s="1"/>
  <c r="G180" i="1"/>
  <c r="F180" i="1"/>
  <c r="E180" i="1" s="1"/>
  <c r="AE183" i="1"/>
  <c r="AF183" i="1"/>
  <c r="AG183" i="1" s="1"/>
  <c r="M186" i="1"/>
  <c r="N186" i="1" s="1"/>
  <c r="D187" i="1"/>
  <c r="AD182" i="1"/>
  <c r="H182" i="1" s="1"/>
  <c r="I182" i="1" s="1"/>
  <c r="J182" i="1" s="1"/>
  <c r="AH182" i="1"/>
  <c r="AI182" i="1" s="1"/>
  <c r="S184" i="1"/>
  <c r="T184" i="1" s="1"/>
  <c r="W184" i="1" s="1"/>
  <c r="G181" i="1"/>
  <c r="AB184" i="1"/>
  <c r="AC184" i="1" s="1"/>
  <c r="AJ181" i="1"/>
  <c r="AK181" i="1" s="1"/>
  <c r="AL182" i="1"/>
  <c r="AI180" i="1"/>
  <c r="AL180" i="1"/>
  <c r="R185" i="1"/>
  <c r="P185" i="1"/>
  <c r="Q185" i="1"/>
  <c r="X185" i="1"/>
  <c r="Y185" i="1" s="1"/>
  <c r="U184" i="1" l="1"/>
  <c r="V184" i="1" s="1"/>
  <c r="Z184" i="1"/>
  <c r="AA184" i="1"/>
  <c r="AB185" i="1"/>
  <c r="AC185" i="1" s="1"/>
  <c r="S185" i="1"/>
  <c r="U185" i="1" s="1"/>
  <c r="V185" i="1" s="1"/>
  <c r="AJ180" i="1"/>
  <c r="AK180" i="1" s="1"/>
  <c r="R186" i="1"/>
  <c r="P186" i="1"/>
  <c r="X186" i="1"/>
  <c r="Y186" i="1" s="1"/>
  <c r="Q186" i="1"/>
  <c r="G182" i="1"/>
  <c r="AD183" i="1"/>
  <c r="H183" i="1" s="1"/>
  <c r="I183" i="1" s="1"/>
  <c r="J183" i="1" s="1"/>
  <c r="AH183" i="1"/>
  <c r="AI183" i="1" s="1"/>
  <c r="AE184" i="1"/>
  <c r="AF184" i="1"/>
  <c r="AG184" i="1" s="1"/>
  <c r="AJ182" i="1"/>
  <c r="AK182" i="1" s="1"/>
  <c r="M187" i="1"/>
  <c r="N187" i="1" s="1"/>
  <c r="D188" i="1"/>
  <c r="AL183" i="1"/>
  <c r="F182" i="1"/>
  <c r="E182" i="1" s="1"/>
  <c r="T185" i="1" l="1"/>
  <c r="W185" i="1" s="1"/>
  <c r="Z185" i="1" s="1"/>
  <c r="M188" i="1"/>
  <c r="N188" i="1" s="1"/>
  <c r="D189" i="1"/>
  <c r="R187" i="1"/>
  <c r="P187" i="1"/>
  <c r="X187" i="1"/>
  <c r="Y187" i="1" s="1"/>
  <c r="Q187" i="1"/>
  <c r="AJ183" i="1"/>
  <c r="AK183" i="1" s="1"/>
  <c r="F183" i="1"/>
  <c r="E183" i="1" s="1"/>
  <c r="AB186" i="1"/>
  <c r="AC186" i="1" s="1"/>
  <c r="AA185" i="1"/>
  <c r="AD184" i="1"/>
  <c r="H184" i="1" s="1"/>
  <c r="I184" i="1" s="1"/>
  <c r="J184" i="1" s="1"/>
  <c r="AH184" i="1"/>
  <c r="AI184" i="1" s="1"/>
  <c r="G183" i="1"/>
  <c r="S186" i="1"/>
  <c r="U186" i="1" s="1"/>
  <c r="V186" i="1" s="1"/>
  <c r="AE185" i="1"/>
  <c r="AF185" i="1"/>
  <c r="AG185" i="1" s="1"/>
  <c r="T186" i="1" l="1"/>
  <c r="W186" i="1" s="1"/>
  <c r="Z186" i="1" s="1"/>
  <c r="AJ184" i="1"/>
  <c r="AK184" i="1" s="1"/>
  <c r="AD185" i="1"/>
  <c r="H185" i="1" s="1"/>
  <c r="I185" i="1" s="1"/>
  <c r="J185" i="1" s="1"/>
  <c r="AH185" i="1"/>
  <c r="AI185" i="1" s="1"/>
  <c r="AA186" i="1"/>
  <c r="F184" i="1"/>
  <c r="E184" i="1" s="1"/>
  <c r="AB187" i="1"/>
  <c r="AC187" i="1" s="1"/>
  <c r="M189" i="1"/>
  <c r="N189" i="1" s="1"/>
  <c r="D190" i="1"/>
  <c r="AF186" i="1"/>
  <c r="AG186" i="1" s="1"/>
  <c r="AE186" i="1"/>
  <c r="G184" i="1"/>
  <c r="S187" i="1"/>
  <c r="U187" i="1" s="1"/>
  <c r="V187" i="1" s="1"/>
  <c r="AL184" i="1"/>
  <c r="R188" i="1"/>
  <c r="X188" i="1"/>
  <c r="Y188" i="1" s="1"/>
  <c r="P188" i="1"/>
  <c r="Q188" i="1"/>
  <c r="F185" i="1" l="1"/>
  <c r="E185" i="1" s="1"/>
  <c r="G185" i="1"/>
  <c r="T187" i="1"/>
  <c r="W187" i="1" s="1"/>
  <c r="Z187" i="1" s="1"/>
  <c r="M190" i="1"/>
  <c r="N190" i="1" s="1"/>
  <c r="D191" i="1"/>
  <c r="AF187" i="1"/>
  <c r="AG187" i="1" s="1"/>
  <c r="AE187" i="1"/>
  <c r="AD186" i="1"/>
  <c r="H186" i="1" s="1"/>
  <c r="I186" i="1" s="1"/>
  <c r="J186" i="1" s="1"/>
  <c r="AH186" i="1"/>
  <c r="AI186" i="1" s="1"/>
  <c r="S188" i="1"/>
  <c r="T188" i="1" s="1"/>
  <c r="W188" i="1" s="1"/>
  <c r="AB188" i="1"/>
  <c r="AC188" i="1" s="1"/>
  <c r="R189" i="1"/>
  <c r="P189" i="1"/>
  <c r="X189" i="1"/>
  <c r="Y189" i="1" s="1"/>
  <c r="Q189" i="1"/>
  <c r="AJ185" i="1"/>
  <c r="AK185" i="1" s="1"/>
  <c r="AL185" i="1"/>
  <c r="AA187" i="1" l="1"/>
  <c r="AL186" i="1"/>
  <c r="Z188" i="1"/>
  <c r="AA188" i="1"/>
  <c r="AD187" i="1"/>
  <c r="H187" i="1" s="1"/>
  <c r="I187" i="1" s="1"/>
  <c r="J187" i="1" s="1"/>
  <c r="AH187" i="1"/>
  <c r="AI187" i="1" s="1"/>
  <c r="AB189" i="1"/>
  <c r="AC189" i="1" s="1"/>
  <c r="R190" i="1"/>
  <c r="P190" i="1"/>
  <c r="X190" i="1"/>
  <c r="Y190" i="1" s="1"/>
  <c r="Q190" i="1"/>
  <c r="G186" i="1"/>
  <c r="S189" i="1"/>
  <c r="U189" i="1" s="1"/>
  <c r="V189" i="1" s="1"/>
  <c r="AE188" i="1"/>
  <c r="AF188" i="1"/>
  <c r="AG188" i="1" s="1"/>
  <c r="U188" i="1"/>
  <c r="V188" i="1" s="1"/>
  <c r="AJ186" i="1"/>
  <c r="AK186" i="1" s="1"/>
  <c r="F187" i="1"/>
  <c r="E187" i="1" s="1"/>
  <c r="M191" i="1"/>
  <c r="N191" i="1" s="1"/>
  <c r="D192" i="1"/>
  <c r="F186" i="1"/>
  <c r="E186" i="1" s="1"/>
  <c r="AL187" i="1" l="1"/>
  <c r="T189" i="1"/>
  <c r="W189" i="1" s="1"/>
  <c r="Z189" i="1" s="1"/>
  <c r="G187" i="1"/>
  <c r="S190" i="1"/>
  <c r="U190" i="1" s="1"/>
  <c r="V190" i="1" s="1"/>
  <c r="AJ187" i="1"/>
  <c r="AK187" i="1" s="1"/>
  <c r="AD188" i="1"/>
  <c r="H188" i="1" s="1"/>
  <c r="I188" i="1" s="1"/>
  <c r="J188" i="1" s="1"/>
  <c r="AH188" i="1"/>
  <c r="AI188" i="1" s="1"/>
  <c r="R191" i="1"/>
  <c r="Q191" i="1"/>
  <c r="P191" i="1"/>
  <c r="X191" i="1"/>
  <c r="Y191" i="1" s="1"/>
  <c r="M192" i="1"/>
  <c r="N192" i="1" s="1"/>
  <c r="D193" i="1"/>
  <c r="F188" i="1"/>
  <c r="E188" i="1" s="1"/>
  <c r="G188" i="1"/>
  <c r="AB190" i="1"/>
  <c r="AC190" i="1" s="1"/>
  <c r="AE189" i="1"/>
  <c r="AF189" i="1"/>
  <c r="AG189" i="1" s="1"/>
  <c r="AA189" i="1" l="1"/>
  <c r="T190" i="1"/>
  <c r="W190" i="1" s="1"/>
  <c r="R192" i="1"/>
  <c r="Q192" i="1"/>
  <c r="X192" i="1"/>
  <c r="Y192" i="1" s="1"/>
  <c r="P192" i="1"/>
  <c r="AE190" i="1"/>
  <c r="AF190" i="1"/>
  <c r="AG190" i="1" s="1"/>
  <c r="M193" i="1"/>
  <c r="N193" i="1" s="1"/>
  <c r="D194" i="1"/>
  <c r="AB191" i="1"/>
  <c r="AC191" i="1" s="1"/>
  <c r="S191" i="1"/>
  <c r="U191" i="1" s="1"/>
  <c r="V191" i="1" s="1"/>
  <c r="AJ188" i="1"/>
  <c r="AK188" i="1" s="1"/>
  <c r="AD189" i="1"/>
  <c r="H189" i="1" s="1"/>
  <c r="I189" i="1" s="1"/>
  <c r="J189" i="1" s="1"/>
  <c r="AH189" i="1"/>
  <c r="AI189" i="1" s="1"/>
  <c r="AL188" i="1"/>
  <c r="Z190" i="1" l="1"/>
  <c r="AA190" i="1"/>
  <c r="AD190" i="1" s="1"/>
  <c r="H190" i="1" s="1"/>
  <c r="I190" i="1" s="1"/>
  <c r="J190" i="1" s="1"/>
  <c r="AE191" i="1"/>
  <c r="AF191" i="1"/>
  <c r="AG191" i="1" s="1"/>
  <c r="R193" i="1"/>
  <c r="Q193" i="1"/>
  <c r="X193" i="1"/>
  <c r="Y193" i="1" s="1"/>
  <c r="P193" i="1"/>
  <c r="T191" i="1"/>
  <c r="W191" i="1" s="1"/>
  <c r="AB192" i="1"/>
  <c r="AC192" i="1" s="1"/>
  <c r="G189" i="1"/>
  <c r="AJ189" i="1"/>
  <c r="AK189" i="1" s="1"/>
  <c r="M194" i="1"/>
  <c r="N194" i="1" s="1"/>
  <c r="D195" i="1"/>
  <c r="S192" i="1"/>
  <c r="T192" i="1" s="1"/>
  <c r="W192" i="1" s="1"/>
  <c r="Z192" i="1" s="1"/>
  <c r="AL189" i="1"/>
  <c r="F189" i="1"/>
  <c r="E189" i="1" s="1"/>
  <c r="AH190" i="1" l="1"/>
  <c r="AI190" i="1" s="1"/>
  <c r="F190" i="1"/>
  <c r="E190" i="1" s="1"/>
  <c r="U192" i="1"/>
  <c r="V192" i="1" s="1"/>
  <c r="G190" i="1"/>
  <c r="AJ190" i="1"/>
  <c r="AK190" i="1" s="1"/>
  <c r="R194" i="1"/>
  <c r="Q194" i="1"/>
  <c r="X194" i="1"/>
  <c r="Y194" i="1" s="1"/>
  <c r="P194" i="1"/>
  <c r="AA192" i="1"/>
  <c r="S193" i="1"/>
  <c r="T193" i="1" s="1"/>
  <c r="W193" i="1" s="1"/>
  <c r="M195" i="1"/>
  <c r="N195" i="1" s="1"/>
  <c r="D196" i="1"/>
  <c r="AE192" i="1"/>
  <c r="AF192" i="1"/>
  <c r="AG192" i="1" s="1"/>
  <c r="Z191" i="1"/>
  <c r="AA191" i="1"/>
  <c r="AB193" i="1"/>
  <c r="AC193" i="1" s="1"/>
  <c r="AL190" i="1" l="1"/>
  <c r="Z193" i="1"/>
  <c r="AA193" i="1"/>
  <c r="U193" i="1"/>
  <c r="V193" i="1" s="1"/>
  <c r="AE193" i="1"/>
  <c r="AF193" i="1"/>
  <c r="AG193" i="1" s="1"/>
  <c r="AD191" i="1"/>
  <c r="AH191" i="1"/>
  <c r="M196" i="1"/>
  <c r="N196" i="1" s="1"/>
  <c r="D197" i="1"/>
  <c r="AD192" i="1"/>
  <c r="H192" i="1" s="1"/>
  <c r="I192" i="1" s="1"/>
  <c r="J192" i="1" s="1"/>
  <c r="AH192" i="1"/>
  <c r="AI192" i="1" s="1"/>
  <c r="AB194" i="1"/>
  <c r="AC194" i="1" s="1"/>
  <c r="AD193" i="1"/>
  <c r="H193" i="1" s="1"/>
  <c r="I193" i="1" s="1"/>
  <c r="J193" i="1" s="1"/>
  <c r="F192" i="1"/>
  <c r="E192" i="1" s="1"/>
  <c r="G192" i="1"/>
  <c r="R195" i="1"/>
  <c r="P195" i="1"/>
  <c r="Q195" i="1"/>
  <c r="X195" i="1"/>
  <c r="Y195" i="1" s="1"/>
  <c r="S194" i="1"/>
  <c r="T194" i="1" s="1"/>
  <c r="W194" i="1" s="1"/>
  <c r="AH193" i="1" l="1"/>
  <c r="AI193" i="1" s="1"/>
  <c r="AJ193" i="1" s="1"/>
  <c r="AK193" i="1" s="1"/>
  <c r="U194" i="1"/>
  <c r="V194" i="1" s="1"/>
  <c r="Z194" i="1"/>
  <c r="AA194" i="1"/>
  <c r="AB195" i="1"/>
  <c r="AC195" i="1" s="1"/>
  <c r="AE194" i="1"/>
  <c r="AF194" i="1"/>
  <c r="AG194" i="1" s="1"/>
  <c r="R196" i="1"/>
  <c r="X196" i="1"/>
  <c r="Y196" i="1" s="1"/>
  <c r="P196" i="1"/>
  <c r="Q196" i="1"/>
  <c r="AI191" i="1"/>
  <c r="AL191" i="1"/>
  <c r="AL193" i="1"/>
  <c r="S195" i="1"/>
  <c r="T195" i="1" s="1"/>
  <c r="W195" i="1" s="1"/>
  <c r="Z195" i="1" s="1"/>
  <c r="AJ192" i="1"/>
  <c r="AK192" i="1" s="1"/>
  <c r="M197" i="1"/>
  <c r="N197" i="1" s="1"/>
  <c r="D198" i="1"/>
  <c r="AL192" i="1"/>
  <c r="H191" i="1"/>
  <c r="I191" i="1" s="1"/>
  <c r="J191" i="1" s="1"/>
  <c r="G191" i="1"/>
  <c r="F191" i="1"/>
  <c r="E191" i="1" s="1"/>
  <c r="G193" i="1"/>
  <c r="F193" i="1"/>
  <c r="E193" i="1" s="1"/>
  <c r="U195" i="1" l="1"/>
  <c r="V195" i="1" s="1"/>
  <c r="S196" i="1"/>
  <c r="U196" i="1" s="1"/>
  <c r="V196" i="1" s="1"/>
  <c r="AB196" i="1"/>
  <c r="AC196" i="1" s="1"/>
  <c r="AE195" i="1"/>
  <c r="AF195" i="1"/>
  <c r="AG195" i="1" s="1"/>
  <c r="AD194" i="1"/>
  <c r="H194" i="1" s="1"/>
  <c r="I194" i="1" s="1"/>
  <c r="J194" i="1" s="1"/>
  <c r="AH194" i="1"/>
  <c r="AI194" i="1" s="1"/>
  <c r="R197" i="1"/>
  <c r="Q197" i="1"/>
  <c r="X197" i="1"/>
  <c r="Y197" i="1" s="1"/>
  <c r="P197" i="1"/>
  <c r="M198" i="1"/>
  <c r="N198" i="1" s="1"/>
  <c r="D199" i="1"/>
  <c r="AJ191" i="1"/>
  <c r="AK191" i="1" s="1"/>
  <c r="T196" i="1"/>
  <c r="W196" i="1" s="1"/>
  <c r="Z196" i="1" s="1"/>
  <c r="G194" i="1"/>
  <c r="F194" i="1"/>
  <c r="E194" i="1" s="1"/>
  <c r="AA195" i="1"/>
  <c r="AD195" i="1" l="1"/>
  <c r="H195" i="1" s="1"/>
  <c r="I195" i="1" s="1"/>
  <c r="J195" i="1" s="1"/>
  <c r="AH195" i="1"/>
  <c r="AI195" i="1" s="1"/>
  <c r="R198" i="1"/>
  <c r="P198" i="1"/>
  <c r="X198" i="1"/>
  <c r="Y198" i="1" s="1"/>
  <c r="Q198" i="1"/>
  <c r="AB197" i="1"/>
  <c r="AC197" i="1" s="1"/>
  <c r="F195" i="1"/>
  <c r="E195" i="1" s="1"/>
  <c r="G195" i="1"/>
  <c r="AA196" i="1"/>
  <c r="M199" i="1"/>
  <c r="N199" i="1" s="1"/>
  <c r="D200" i="1"/>
  <c r="T197" i="1"/>
  <c r="W197" i="1" s="1"/>
  <c r="Z197" i="1" s="1"/>
  <c r="S197" i="1"/>
  <c r="U197" i="1"/>
  <c r="V197" i="1" s="1"/>
  <c r="AJ194" i="1"/>
  <c r="AK194" i="1"/>
  <c r="AL195" i="1"/>
  <c r="AL194" i="1"/>
  <c r="AE196" i="1"/>
  <c r="AF196" i="1"/>
  <c r="AG196" i="1" s="1"/>
  <c r="M200" i="1" l="1"/>
  <c r="N200" i="1" s="1"/>
  <c r="D201" i="1"/>
  <c r="AD196" i="1"/>
  <c r="H196" i="1" s="1"/>
  <c r="I196" i="1" s="1"/>
  <c r="J196" i="1" s="1"/>
  <c r="AH196" i="1"/>
  <c r="AI196" i="1" s="1"/>
  <c r="AA197" i="1"/>
  <c r="S198" i="1"/>
  <c r="U198" i="1" s="1"/>
  <c r="V198" i="1" s="1"/>
  <c r="AJ195" i="1"/>
  <c r="AK195" i="1" s="1"/>
  <c r="AL196" i="1"/>
  <c r="R199" i="1"/>
  <c r="X199" i="1"/>
  <c r="Y199" i="1" s="1"/>
  <c r="Q199" i="1"/>
  <c r="P199" i="1"/>
  <c r="AE197" i="1"/>
  <c r="AF197" i="1"/>
  <c r="AG197" i="1" s="1"/>
  <c r="AB198" i="1"/>
  <c r="AC198" i="1" s="1"/>
  <c r="T198" i="1" l="1"/>
  <c r="W198" i="1" s="1"/>
  <c r="AE198" i="1"/>
  <c r="AF198" i="1"/>
  <c r="AG198" i="1" s="1"/>
  <c r="S199" i="1"/>
  <c r="U199" i="1" s="1"/>
  <c r="V199" i="1" s="1"/>
  <c r="AJ196" i="1"/>
  <c r="AK196" i="1" s="1"/>
  <c r="M201" i="1"/>
  <c r="N201" i="1" s="1"/>
  <c r="D202" i="1"/>
  <c r="G196" i="1"/>
  <c r="T199" i="1"/>
  <c r="W199" i="1" s="1"/>
  <c r="Z199" i="1" s="1"/>
  <c r="AB199" i="1"/>
  <c r="AC199" i="1" s="1"/>
  <c r="AA199" i="1"/>
  <c r="AD197" i="1"/>
  <c r="H197" i="1" s="1"/>
  <c r="I197" i="1" s="1"/>
  <c r="J197" i="1" s="1"/>
  <c r="AH197" i="1"/>
  <c r="AI197" i="1" s="1"/>
  <c r="R200" i="1"/>
  <c r="Q200" i="1"/>
  <c r="P200" i="1"/>
  <c r="X200" i="1"/>
  <c r="Y200" i="1" s="1"/>
  <c r="F196" i="1"/>
  <c r="E196" i="1" s="1"/>
  <c r="Z198" i="1" l="1"/>
  <c r="AA198" i="1"/>
  <c r="AB200" i="1"/>
  <c r="AC200" i="1" s="1"/>
  <c r="S200" i="1"/>
  <c r="U200" i="1" s="1"/>
  <c r="V200" i="1" s="1"/>
  <c r="AJ197" i="1"/>
  <c r="AK197" i="1" s="1"/>
  <c r="AD199" i="1"/>
  <c r="H199" i="1" s="1"/>
  <c r="I199" i="1" s="1"/>
  <c r="J199" i="1" s="1"/>
  <c r="R201" i="1"/>
  <c r="P201" i="1"/>
  <c r="Q201" i="1"/>
  <c r="X201" i="1"/>
  <c r="Y201" i="1" s="1"/>
  <c r="F197" i="1"/>
  <c r="E197" i="1" s="1"/>
  <c r="AF199" i="1"/>
  <c r="AG199" i="1" s="1"/>
  <c r="AH199" i="1" s="1"/>
  <c r="AI199" i="1" s="1"/>
  <c r="AE199" i="1"/>
  <c r="AL197" i="1"/>
  <c r="M202" i="1"/>
  <c r="N202" i="1" s="1"/>
  <c r="D203" i="1"/>
  <c r="G197" i="1"/>
  <c r="AD198" i="1" l="1"/>
  <c r="AH198" i="1"/>
  <c r="T200" i="1"/>
  <c r="W200" i="1" s="1"/>
  <c r="Z200" i="1" s="1"/>
  <c r="AJ199" i="1"/>
  <c r="AK199" i="1" s="1"/>
  <c r="R202" i="1"/>
  <c r="X202" i="1"/>
  <c r="Y202" i="1" s="1"/>
  <c r="P202" i="1"/>
  <c r="Q202" i="1"/>
  <c r="F199" i="1"/>
  <c r="E199" i="1" s="1"/>
  <c r="G199" i="1"/>
  <c r="AB201" i="1"/>
  <c r="AC201" i="1" s="1"/>
  <c r="AA200" i="1"/>
  <c r="M203" i="1"/>
  <c r="N203" i="1" s="1"/>
  <c r="D204" i="1"/>
  <c r="AL199" i="1"/>
  <c r="S201" i="1"/>
  <c r="T201" i="1" s="1"/>
  <c r="W201" i="1" s="1"/>
  <c r="AF200" i="1"/>
  <c r="AG200" i="1" s="1"/>
  <c r="AE200" i="1"/>
  <c r="AI198" i="1" l="1"/>
  <c r="AJ198" i="1" s="1"/>
  <c r="AK198" i="1" s="1"/>
  <c r="AL198" i="1"/>
  <c r="H198" i="1"/>
  <c r="I198" i="1" s="1"/>
  <c r="J198" i="1" s="1"/>
  <c r="G198" i="1"/>
  <c r="F198" i="1"/>
  <c r="E198" i="1" s="1"/>
  <c r="Z201" i="1"/>
  <c r="AA201" i="1"/>
  <c r="U201" i="1"/>
  <c r="V201" i="1" s="1"/>
  <c r="M204" i="1"/>
  <c r="N204" i="1" s="1"/>
  <c r="D205" i="1"/>
  <c r="AD200" i="1"/>
  <c r="H200" i="1" s="1"/>
  <c r="I200" i="1" s="1"/>
  <c r="J200" i="1" s="1"/>
  <c r="AH200" i="1"/>
  <c r="AI200" i="1" s="1"/>
  <c r="S202" i="1"/>
  <c r="U202" i="1" s="1"/>
  <c r="V202" i="1" s="1"/>
  <c r="AB202" i="1"/>
  <c r="AC202" i="1" s="1"/>
  <c r="AL200" i="1"/>
  <c r="R203" i="1"/>
  <c r="X203" i="1"/>
  <c r="Y203" i="1" s="1"/>
  <c r="Q203" i="1"/>
  <c r="P203" i="1"/>
  <c r="AF201" i="1"/>
  <c r="AG201" i="1" s="1"/>
  <c r="AE201" i="1"/>
  <c r="T202" i="1"/>
  <c r="W202" i="1" s="1"/>
  <c r="Z202" i="1" s="1"/>
  <c r="AE202" i="1" l="1"/>
  <c r="AF202" i="1"/>
  <c r="AG202" i="1" s="1"/>
  <c r="R204" i="1"/>
  <c r="P204" i="1"/>
  <c r="X204" i="1"/>
  <c r="Y204" i="1" s="1"/>
  <c r="Q204" i="1"/>
  <c r="G200" i="1"/>
  <c r="AD201" i="1"/>
  <c r="H201" i="1" s="1"/>
  <c r="I201" i="1" s="1"/>
  <c r="J201" i="1" s="1"/>
  <c r="AH201" i="1"/>
  <c r="AI201" i="1" s="1"/>
  <c r="AB203" i="1"/>
  <c r="AC203" i="1" s="1"/>
  <c r="AL201" i="1"/>
  <c r="S203" i="1"/>
  <c r="T203" i="1" s="1"/>
  <c r="W203" i="1" s="1"/>
  <c r="AA202" i="1"/>
  <c r="AJ200" i="1"/>
  <c r="AK200" i="1" s="1"/>
  <c r="M205" i="1"/>
  <c r="N205" i="1" s="1"/>
  <c r="D206" i="1"/>
  <c r="F200" i="1"/>
  <c r="E200" i="1" s="1"/>
  <c r="U203" i="1" l="1"/>
  <c r="V203" i="1" s="1"/>
  <c r="Z203" i="1"/>
  <c r="AA203" i="1"/>
  <c r="R205" i="1"/>
  <c r="Q205" i="1"/>
  <c r="X205" i="1"/>
  <c r="Y205" i="1" s="1"/>
  <c r="P205" i="1"/>
  <c r="S204" i="1"/>
  <c r="U204" i="1" s="1"/>
  <c r="V204" i="1" s="1"/>
  <c r="F201" i="1"/>
  <c r="E201" i="1" s="1"/>
  <c r="M206" i="1"/>
  <c r="N206" i="1" s="1"/>
  <c r="D207" i="1"/>
  <c r="AD202" i="1"/>
  <c r="H202" i="1" s="1"/>
  <c r="I202" i="1" s="1"/>
  <c r="J202" i="1" s="1"/>
  <c r="AH202" i="1"/>
  <c r="AI202" i="1" s="1"/>
  <c r="AF203" i="1"/>
  <c r="AG203" i="1" s="1"/>
  <c r="AE203" i="1"/>
  <c r="AJ201" i="1"/>
  <c r="AK201" i="1" s="1"/>
  <c r="AB204" i="1"/>
  <c r="AC204" i="1" s="1"/>
  <c r="F202" i="1"/>
  <c r="E202" i="1" s="1"/>
  <c r="G201" i="1"/>
  <c r="G202" i="1" l="1"/>
  <c r="T204" i="1"/>
  <c r="W204" i="1" s="1"/>
  <c r="AE204" i="1"/>
  <c r="AF204" i="1"/>
  <c r="AG204" i="1" s="1"/>
  <c r="R206" i="1"/>
  <c r="P206" i="1"/>
  <c r="X206" i="1"/>
  <c r="Y206" i="1" s="1"/>
  <c r="Q206" i="1"/>
  <c r="AL202" i="1"/>
  <c r="S205" i="1"/>
  <c r="T205" i="1" s="1"/>
  <c r="W205" i="1" s="1"/>
  <c r="AD203" i="1"/>
  <c r="H203" i="1" s="1"/>
  <c r="I203" i="1" s="1"/>
  <c r="J203" i="1" s="1"/>
  <c r="AH203" i="1"/>
  <c r="AI203" i="1" s="1"/>
  <c r="G203" i="1"/>
  <c r="AJ202" i="1"/>
  <c r="AK202" i="1" s="1"/>
  <c r="M207" i="1"/>
  <c r="N207" i="1" s="1"/>
  <c r="D208" i="1"/>
  <c r="AB205" i="1"/>
  <c r="AC205" i="1" s="1"/>
  <c r="Z204" i="1" l="1"/>
  <c r="AA204" i="1"/>
  <c r="Z205" i="1"/>
  <c r="AA205" i="1"/>
  <c r="AB206" i="1"/>
  <c r="AC206" i="1" s="1"/>
  <c r="AE205" i="1"/>
  <c r="AF205" i="1"/>
  <c r="AG205" i="1" s="1"/>
  <c r="R207" i="1"/>
  <c r="Q207" i="1"/>
  <c r="X207" i="1"/>
  <c r="Y207" i="1" s="1"/>
  <c r="P207" i="1"/>
  <c r="M208" i="1"/>
  <c r="N208" i="1" s="1"/>
  <c r="D209" i="1"/>
  <c r="F203" i="1"/>
  <c r="E203" i="1" s="1"/>
  <c r="AJ203" i="1"/>
  <c r="AK203" i="1" s="1"/>
  <c r="U205" i="1"/>
  <c r="V205" i="1" s="1"/>
  <c r="S206" i="1"/>
  <c r="U206" i="1" s="1"/>
  <c r="V206" i="1" s="1"/>
  <c r="AL203" i="1"/>
  <c r="T206" i="1" l="1"/>
  <c r="W206" i="1" s="1"/>
  <c r="Z206" i="1" s="1"/>
  <c r="AH204" i="1"/>
  <c r="AD204" i="1"/>
  <c r="M209" i="1"/>
  <c r="N209" i="1" s="1"/>
  <c r="D210" i="1"/>
  <c r="S207" i="1"/>
  <c r="T207" i="1" s="1"/>
  <c r="W207" i="1" s="1"/>
  <c r="AA206" i="1"/>
  <c r="AD205" i="1"/>
  <c r="H205" i="1" s="1"/>
  <c r="I205" i="1" s="1"/>
  <c r="J205" i="1" s="1"/>
  <c r="AH205" i="1"/>
  <c r="AI205" i="1" s="1"/>
  <c r="R208" i="1"/>
  <c r="X208" i="1"/>
  <c r="Y208" i="1" s="1"/>
  <c r="Q208" i="1"/>
  <c r="P208" i="1"/>
  <c r="AB207" i="1"/>
  <c r="AC207" i="1" s="1"/>
  <c r="G205" i="1"/>
  <c r="F205" i="1"/>
  <c r="E205" i="1" s="1"/>
  <c r="AE206" i="1"/>
  <c r="AF206" i="1"/>
  <c r="AG206" i="1" s="1"/>
  <c r="H204" i="1" l="1"/>
  <c r="I204" i="1" s="1"/>
  <c r="J204" i="1" s="1"/>
  <c r="G204" i="1"/>
  <c r="F204" i="1"/>
  <c r="E204" i="1" s="1"/>
  <c r="AI204" i="1"/>
  <c r="AJ204" i="1" s="1"/>
  <c r="AK204" i="1" s="1"/>
  <c r="AL204" i="1"/>
  <c r="Z207" i="1"/>
  <c r="AA207" i="1"/>
  <c r="AE207" i="1"/>
  <c r="AF207" i="1"/>
  <c r="AG207" i="1" s="1"/>
  <c r="S208" i="1"/>
  <c r="U208" i="1" s="1"/>
  <c r="V208" i="1" s="1"/>
  <c r="AL205" i="1"/>
  <c r="U207" i="1"/>
  <c r="V207" i="1" s="1"/>
  <c r="M210" i="1"/>
  <c r="N210" i="1" s="1"/>
  <c r="D211" i="1"/>
  <c r="AB208" i="1"/>
  <c r="AC208" i="1" s="1"/>
  <c r="AJ205" i="1"/>
  <c r="AK205" i="1" s="1"/>
  <c r="AD206" i="1"/>
  <c r="H206" i="1" s="1"/>
  <c r="I206" i="1" s="1"/>
  <c r="J206" i="1" s="1"/>
  <c r="AH206" i="1"/>
  <c r="AI206" i="1" s="1"/>
  <c r="R209" i="1"/>
  <c r="X209" i="1"/>
  <c r="Y209" i="1" s="1"/>
  <c r="P209" i="1"/>
  <c r="Q209" i="1"/>
  <c r="T208" i="1" l="1"/>
  <c r="W208" i="1" s="1"/>
  <c r="AE208" i="1"/>
  <c r="AF208" i="1"/>
  <c r="AG208" i="1" s="1"/>
  <c r="F206" i="1"/>
  <c r="E206" i="1" s="1"/>
  <c r="M211" i="1"/>
  <c r="N211" i="1" s="1"/>
  <c r="D212" i="1"/>
  <c r="AD207" i="1"/>
  <c r="H207" i="1" s="1"/>
  <c r="I207" i="1" s="1"/>
  <c r="J207" i="1" s="1"/>
  <c r="AH207" i="1"/>
  <c r="AI207" i="1" s="1"/>
  <c r="S209" i="1"/>
  <c r="T209" i="1" s="1"/>
  <c r="W209" i="1" s="1"/>
  <c r="AB209" i="1"/>
  <c r="AC209" i="1" s="1"/>
  <c r="AJ206" i="1"/>
  <c r="AK206" i="1" s="1"/>
  <c r="G206" i="1"/>
  <c r="R210" i="1"/>
  <c r="P210" i="1"/>
  <c r="X210" i="1"/>
  <c r="Y210" i="1" s="1"/>
  <c r="Q210" i="1"/>
  <c r="AL207" i="1"/>
  <c r="AL206" i="1"/>
  <c r="Z208" i="1" l="1"/>
  <c r="AA208" i="1"/>
  <c r="Z209" i="1"/>
  <c r="AA209" i="1"/>
  <c r="S210" i="1"/>
  <c r="U210" i="1" s="1"/>
  <c r="V210" i="1" s="1"/>
  <c r="G207" i="1"/>
  <c r="R211" i="1"/>
  <c r="P211" i="1"/>
  <c r="X211" i="1"/>
  <c r="Y211" i="1" s="1"/>
  <c r="Q211" i="1"/>
  <c r="AB210" i="1"/>
  <c r="AC210" i="1" s="1"/>
  <c r="AE209" i="1"/>
  <c r="AF209" i="1"/>
  <c r="AG209" i="1" s="1"/>
  <c r="U209" i="1"/>
  <c r="V209" i="1" s="1"/>
  <c r="AJ207" i="1"/>
  <c r="AK207" i="1" s="1"/>
  <c r="F207" i="1"/>
  <c r="E207" i="1" s="1"/>
  <c r="M212" i="1"/>
  <c r="N212" i="1" s="1"/>
  <c r="D213" i="1"/>
  <c r="AH208" i="1" l="1"/>
  <c r="AD208" i="1"/>
  <c r="M213" i="1"/>
  <c r="N213" i="1" s="1"/>
  <c r="D214" i="1"/>
  <c r="S211" i="1"/>
  <c r="U211" i="1" s="1"/>
  <c r="V211" i="1" s="1"/>
  <c r="AD209" i="1"/>
  <c r="H209" i="1" s="1"/>
  <c r="I209" i="1" s="1"/>
  <c r="J209" i="1" s="1"/>
  <c r="AH209" i="1"/>
  <c r="AI209" i="1" s="1"/>
  <c r="R212" i="1"/>
  <c r="P212" i="1"/>
  <c r="Q212" i="1"/>
  <c r="X212" i="1"/>
  <c r="Y212" i="1" s="1"/>
  <c r="AE210" i="1"/>
  <c r="AF210" i="1"/>
  <c r="AG210" i="1" s="1"/>
  <c r="AB211" i="1"/>
  <c r="AC211" i="1" s="1"/>
  <c r="T210" i="1"/>
  <c r="W210" i="1" s="1"/>
  <c r="H208" i="1" l="1"/>
  <c r="I208" i="1" s="1"/>
  <c r="J208" i="1" s="1"/>
  <c r="G208" i="1"/>
  <c r="F208" i="1"/>
  <c r="E208" i="1" s="1"/>
  <c r="AI208" i="1"/>
  <c r="AJ208" i="1" s="1"/>
  <c r="AK208" i="1" s="1"/>
  <c r="AL208" i="1"/>
  <c r="T211" i="1"/>
  <c r="W211" i="1" s="1"/>
  <c r="AB212" i="1"/>
  <c r="AC212" i="1" s="1"/>
  <c r="AJ209" i="1"/>
  <c r="AK209" i="1" s="1"/>
  <c r="M214" i="1"/>
  <c r="N214" i="1" s="1"/>
  <c r="D215" i="1"/>
  <c r="F209" i="1"/>
  <c r="E209" i="1" s="1"/>
  <c r="Z210" i="1"/>
  <c r="AA210" i="1"/>
  <c r="AE211" i="1"/>
  <c r="AF211" i="1"/>
  <c r="AG211" i="1" s="1"/>
  <c r="S212" i="1"/>
  <c r="U212" i="1" s="1"/>
  <c r="V212" i="1" s="1"/>
  <c r="AL209" i="1"/>
  <c r="R213" i="1"/>
  <c r="Q213" i="1"/>
  <c r="P213" i="1"/>
  <c r="X213" i="1"/>
  <c r="Y213" i="1" s="1"/>
  <c r="G209" i="1"/>
  <c r="Z211" i="1" l="1"/>
  <c r="AA211" i="1"/>
  <c r="AD211" i="1" s="1"/>
  <c r="H211" i="1" s="1"/>
  <c r="I211" i="1" s="1"/>
  <c r="J211" i="1" s="1"/>
  <c r="M215" i="1"/>
  <c r="N215" i="1" s="1"/>
  <c r="D216" i="1"/>
  <c r="T212" i="1"/>
  <c r="W212" i="1" s="1"/>
  <c r="AF212" i="1"/>
  <c r="AG212" i="1" s="1"/>
  <c r="AE212" i="1"/>
  <c r="AB213" i="1"/>
  <c r="AC213" i="1" s="1"/>
  <c r="S213" i="1"/>
  <c r="T213" i="1" s="1"/>
  <c r="W213" i="1" s="1"/>
  <c r="AD210" i="1"/>
  <c r="AH210" i="1"/>
  <c r="R214" i="1"/>
  <c r="X214" i="1"/>
  <c r="Y214" i="1" s="1"/>
  <c r="Q214" i="1"/>
  <c r="P214" i="1"/>
  <c r="F211" i="1" l="1"/>
  <c r="E211" i="1" s="1"/>
  <c r="G211" i="1"/>
  <c r="AH211" i="1"/>
  <c r="Z213" i="1"/>
  <c r="AA213" i="1"/>
  <c r="AB214" i="1"/>
  <c r="AC214" i="1" s="1"/>
  <c r="AE213" i="1"/>
  <c r="AF213" i="1"/>
  <c r="AG213" i="1" s="1"/>
  <c r="M216" i="1"/>
  <c r="N216" i="1" s="1"/>
  <c r="D217" i="1"/>
  <c r="AI210" i="1"/>
  <c r="AL210" i="1"/>
  <c r="S214" i="1"/>
  <c r="T214" i="1" s="1"/>
  <c r="W214" i="1" s="1"/>
  <c r="Z214" i="1" s="1"/>
  <c r="H210" i="1"/>
  <c r="I210" i="1" s="1"/>
  <c r="J210" i="1" s="1"/>
  <c r="F210" i="1"/>
  <c r="G210" i="1"/>
  <c r="U213" i="1"/>
  <c r="V213" i="1" s="1"/>
  <c r="Z212" i="1"/>
  <c r="AA212" i="1"/>
  <c r="R215" i="1"/>
  <c r="P215" i="1"/>
  <c r="Q215" i="1"/>
  <c r="X215" i="1"/>
  <c r="Y215" i="1" s="1"/>
  <c r="E210" i="1" l="1"/>
  <c r="AI211" i="1"/>
  <c r="AJ211" i="1" s="1"/>
  <c r="AK211" i="1" s="1"/>
  <c r="AL211" i="1"/>
  <c r="U214" i="1"/>
  <c r="V214" i="1" s="1"/>
  <c r="S215" i="1"/>
  <c r="U215" i="1" s="1"/>
  <c r="V215" i="1" s="1"/>
  <c r="R216" i="1"/>
  <c r="X216" i="1"/>
  <c r="Y216" i="1" s="1"/>
  <c r="Q216" i="1"/>
  <c r="P216" i="1"/>
  <c r="AA214" i="1"/>
  <c r="AD213" i="1"/>
  <c r="H213" i="1" s="1"/>
  <c r="I213" i="1" s="1"/>
  <c r="J213" i="1" s="1"/>
  <c r="AH213" i="1"/>
  <c r="AI213" i="1" s="1"/>
  <c r="AB215" i="1"/>
  <c r="AC215" i="1" s="1"/>
  <c r="T215" i="1"/>
  <c r="W215" i="1" s="1"/>
  <c r="Z215" i="1" s="1"/>
  <c r="AD212" i="1"/>
  <c r="AH212" i="1"/>
  <c r="AJ210" i="1"/>
  <c r="AK210" i="1" s="1"/>
  <c r="M217" i="1"/>
  <c r="N217" i="1" s="1"/>
  <c r="D218" i="1"/>
  <c r="F213" i="1"/>
  <c r="E213" i="1" s="1"/>
  <c r="G213" i="1"/>
  <c r="AE214" i="1"/>
  <c r="AF214" i="1"/>
  <c r="AG214" i="1" s="1"/>
  <c r="M218" i="1" l="1"/>
  <c r="N218" i="1" s="1"/>
  <c r="D219" i="1"/>
  <c r="AI212" i="1"/>
  <c r="AL212" i="1"/>
  <c r="AA215" i="1"/>
  <c r="AL213" i="1"/>
  <c r="S216" i="1"/>
  <c r="U216" i="1"/>
  <c r="V216" i="1" s="1"/>
  <c r="R217" i="1"/>
  <c r="P217" i="1"/>
  <c r="Q217" i="1"/>
  <c r="X217" i="1"/>
  <c r="Y217" i="1" s="1"/>
  <c r="H212" i="1"/>
  <c r="I212" i="1" s="1"/>
  <c r="J212" i="1" s="1"/>
  <c r="G212" i="1"/>
  <c r="F212" i="1"/>
  <c r="E212" i="1" s="1"/>
  <c r="AF215" i="1"/>
  <c r="AG215" i="1" s="1"/>
  <c r="AE215" i="1"/>
  <c r="AJ213" i="1"/>
  <c r="AK213" i="1" s="1"/>
  <c r="AD214" i="1"/>
  <c r="H214" i="1" s="1"/>
  <c r="I214" i="1" s="1"/>
  <c r="J214" i="1" s="1"/>
  <c r="AH214" i="1"/>
  <c r="AI214" i="1" s="1"/>
  <c r="T216" i="1"/>
  <c r="W216" i="1" s="1"/>
  <c r="Z216" i="1" s="1"/>
  <c r="AB216" i="1"/>
  <c r="AC216" i="1" s="1"/>
  <c r="AA216" i="1"/>
  <c r="AD216" i="1" l="1"/>
  <c r="H216" i="1" s="1"/>
  <c r="I216" i="1" s="1"/>
  <c r="J216" i="1" s="1"/>
  <c r="AB217" i="1"/>
  <c r="AC217" i="1" s="1"/>
  <c r="AD215" i="1"/>
  <c r="H215" i="1" s="1"/>
  <c r="I215" i="1" s="1"/>
  <c r="J215" i="1" s="1"/>
  <c r="AH215" i="1"/>
  <c r="AI215" i="1" s="1"/>
  <c r="AJ212" i="1"/>
  <c r="AK212" i="1" s="1"/>
  <c r="R218" i="1"/>
  <c r="X218" i="1"/>
  <c r="Y218" i="1" s="1"/>
  <c r="P218" i="1"/>
  <c r="Q218" i="1"/>
  <c r="G214" i="1"/>
  <c r="AE216" i="1"/>
  <c r="AF216" i="1"/>
  <c r="AG216" i="1" s="1"/>
  <c r="AJ214" i="1"/>
  <c r="AK214" i="1" s="1"/>
  <c r="F215" i="1"/>
  <c r="E215" i="1" s="1"/>
  <c r="S217" i="1"/>
  <c r="T217" i="1" s="1"/>
  <c r="W217" i="1" s="1"/>
  <c r="M219" i="1"/>
  <c r="N219" i="1" s="1"/>
  <c r="D220" i="1"/>
  <c r="AL214" i="1"/>
  <c r="F214" i="1"/>
  <c r="E214" i="1" s="1"/>
  <c r="U217" i="1" l="1"/>
  <c r="V217" i="1" s="1"/>
  <c r="AL215" i="1"/>
  <c r="Z217" i="1"/>
  <c r="AA217" i="1"/>
  <c r="R219" i="1"/>
  <c r="Q219" i="1"/>
  <c r="P219" i="1"/>
  <c r="X219" i="1"/>
  <c r="Y219" i="1" s="1"/>
  <c r="M220" i="1"/>
  <c r="N220" i="1" s="1"/>
  <c r="D221" i="1"/>
  <c r="G215" i="1"/>
  <c r="G216" i="1"/>
  <c r="F216" i="1"/>
  <c r="E216" i="1" s="1"/>
  <c r="S218" i="1"/>
  <c r="U218" i="1" s="1"/>
  <c r="V218" i="1" s="1"/>
  <c r="AB218" i="1"/>
  <c r="AC218" i="1" s="1"/>
  <c r="AJ215" i="1"/>
  <c r="AK215" i="1" s="1"/>
  <c r="AH216" i="1"/>
  <c r="AI216" i="1" s="1"/>
  <c r="AE217" i="1"/>
  <c r="AF217" i="1"/>
  <c r="AG217" i="1" s="1"/>
  <c r="AJ216" i="1" l="1"/>
  <c r="AK216" i="1" s="1"/>
  <c r="M221" i="1"/>
  <c r="N221" i="1" s="1"/>
  <c r="D222" i="1"/>
  <c r="AB219" i="1"/>
  <c r="AC219" i="1" s="1"/>
  <c r="S219" i="1"/>
  <c r="U219" i="1" s="1"/>
  <c r="V219" i="1" s="1"/>
  <c r="AD217" i="1"/>
  <c r="H217" i="1" s="1"/>
  <c r="I217" i="1" s="1"/>
  <c r="J217" i="1" s="1"/>
  <c r="AH217" i="1"/>
  <c r="AI217" i="1" s="1"/>
  <c r="T218" i="1"/>
  <c r="W218" i="1" s="1"/>
  <c r="AE218" i="1"/>
  <c r="AF218" i="1"/>
  <c r="AG218" i="1" s="1"/>
  <c r="R220" i="1"/>
  <c r="P220" i="1"/>
  <c r="X220" i="1"/>
  <c r="Y220" i="1" s="1"/>
  <c r="Q220" i="1"/>
  <c r="AL216" i="1"/>
  <c r="T219" i="1"/>
  <c r="W219" i="1" s="1"/>
  <c r="Z219" i="1" s="1"/>
  <c r="F217" i="1" l="1"/>
  <c r="E217" i="1" s="1"/>
  <c r="S220" i="1"/>
  <c r="U220" i="1" s="1"/>
  <c r="V220" i="1" s="1"/>
  <c r="Z218" i="1"/>
  <c r="AA218" i="1"/>
  <c r="AJ217" i="1"/>
  <c r="AK217" i="1" s="1"/>
  <c r="AE219" i="1"/>
  <c r="AF219" i="1"/>
  <c r="AG219" i="1" s="1"/>
  <c r="M222" i="1"/>
  <c r="N222" i="1" s="1"/>
  <c r="D223" i="1"/>
  <c r="AB220" i="1"/>
  <c r="AC220" i="1" s="1"/>
  <c r="AL217" i="1"/>
  <c r="AA219" i="1"/>
  <c r="R221" i="1"/>
  <c r="X221" i="1"/>
  <c r="Y221" i="1" s="1"/>
  <c r="P221" i="1"/>
  <c r="Q221" i="1"/>
  <c r="G217" i="1"/>
  <c r="M223" i="1" l="1"/>
  <c r="N223" i="1" s="1"/>
  <c r="D224" i="1"/>
  <c r="AD218" i="1"/>
  <c r="AH218" i="1"/>
  <c r="S221" i="1"/>
  <c r="T221" i="1" s="1"/>
  <c r="W221" i="1" s="1"/>
  <c r="AB221" i="1"/>
  <c r="AC221" i="1" s="1"/>
  <c r="AD219" i="1"/>
  <c r="H219" i="1" s="1"/>
  <c r="I219" i="1" s="1"/>
  <c r="J219" i="1" s="1"/>
  <c r="AH219" i="1"/>
  <c r="AI219" i="1" s="1"/>
  <c r="AE220" i="1"/>
  <c r="AF220" i="1"/>
  <c r="AG220" i="1" s="1"/>
  <c r="R222" i="1"/>
  <c r="X222" i="1"/>
  <c r="Y222" i="1" s="1"/>
  <c r="P222" i="1"/>
  <c r="Q222" i="1"/>
  <c r="F219" i="1"/>
  <c r="E219" i="1" s="1"/>
  <c r="T220" i="1"/>
  <c r="W220" i="1" s="1"/>
  <c r="U221" i="1" l="1"/>
  <c r="V221" i="1" s="1"/>
  <c r="Z221" i="1"/>
  <c r="AA221" i="1"/>
  <c r="Z220" i="1"/>
  <c r="AA220" i="1"/>
  <c r="AE221" i="1"/>
  <c r="AF221" i="1"/>
  <c r="AG221" i="1" s="1"/>
  <c r="H218" i="1"/>
  <c r="I218" i="1" s="1"/>
  <c r="J218" i="1" s="1"/>
  <c r="G218" i="1"/>
  <c r="F218" i="1"/>
  <c r="E218" i="1" s="1"/>
  <c r="M224" i="1"/>
  <c r="N224" i="1" s="1"/>
  <c r="D225" i="1"/>
  <c r="G219" i="1"/>
  <c r="S222" i="1"/>
  <c r="T222" i="1" s="1"/>
  <c r="W222" i="1" s="1"/>
  <c r="AB222" i="1"/>
  <c r="AC222" i="1" s="1"/>
  <c r="AJ219" i="1"/>
  <c r="AK219" i="1" s="1"/>
  <c r="AI218" i="1"/>
  <c r="AL218" i="1"/>
  <c r="AL219" i="1"/>
  <c r="R223" i="1"/>
  <c r="Q223" i="1"/>
  <c r="X223" i="1"/>
  <c r="Y223" i="1" s="1"/>
  <c r="P223" i="1"/>
  <c r="U222" i="1" l="1"/>
  <c r="V222" i="1" s="1"/>
  <c r="Z222" i="1"/>
  <c r="AA222" i="1"/>
  <c r="AJ218" i="1"/>
  <c r="AK218" i="1" s="1"/>
  <c r="S223" i="1"/>
  <c r="T223" i="1" s="1"/>
  <c r="W223" i="1" s="1"/>
  <c r="R224" i="1"/>
  <c r="Q224" i="1"/>
  <c r="X224" i="1"/>
  <c r="Y224" i="1" s="1"/>
  <c r="P224" i="1"/>
  <c r="AD220" i="1"/>
  <c r="AH220" i="1"/>
  <c r="AD221" i="1"/>
  <c r="H221" i="1" s="1"/>
  <c r="I221" i="1" s="1"/>
  <c r="J221" i="1" s="1"/>
  <c r="AH221" i="1"/>
  <c r="AI221" i="1" s="1"/>
  <c r="AB223" i="1"/>
  <c r="AC223" i="1" s="1"/>
  <c r="AF222" i="1"/>
  <c r="AG222" i="1" s="1"/>
  <c r="AE222" i="1"/>
  <c r="M225" i="1"/>
  <c r="N225" i="1" s="1"/>
  <c r="D226" i="1"/>
  <c r="F221" i="1" l="1"/>
  <c r="E221" i="1" s="1"/>
  <c r="Z223" i="1"/>
  <c r="AA223" i="1"/>
  <c r="G221" i="1"/>
  <c r="U223" i="1"/>
  <c r="V223" i="1" s="1"/>
  <c r="M226" i="1"/>
  <c r="N226" i="1" s="1"/>
  <c r="D227" i="1"/>
  <c r="R225" i="1"/>
  <c r="P225" i="1"/>
  <c r="X225" i="1"/>
  <c r="Y225" i="1" s="1"/>
  <c r="Q225" i="1"/>
  <c r="AD223" i="1"/>
  <c r="H223" i="1" s="1"/>
  <c r="I223" i="1" s="1"/>
  <c r="J223" i="1" s="1"/>
  <c r="AJ221" i="1"/>
  <c r="AK221" i="1" s="1"/>
  <c r="AI220" i="1"/>
  <c r="AL220" i="1"/>
  <c r="AL221" i="1"/>
  <c r="AB224" i="1"/>
  <c r="AC224" i="1" s="1"/>
  <c r="AD222" i="1"/>
  <c r="H222" i="1" s="1"/>
  <c r="I222" i="1" s="1"/>
  <c r="J222" i="1" s="1"/>
  <c r="AH222" i="1"/>
  <c r="AI222" i="1" s="1"/>
  <c r="F222" i="1"/>
  <c r="E222" i="1" s="1"/>
  <c r="G222" i="1"/>
  <c r="AE223" i="1"/>
  <c r="AF223" i="1"/>
  <c r="AG223" i="1" s="1"/>
  <c r="H220" i="1"/>
  <c r="I220" i="1" s="1"/>
  <c r="J220" i="1" s="1"/>
  <c r="F220" i="1"/>
  <c r="E220" i="1" s="1"/>
  <c r="G220" i="1"/>
  <c r="T224" i="1"/>
  <c r="W224" i="1" s="1"/>
  <c r="Z224" i="1" s="1"/>
  <c r="S224" i="1"/>
  <c r="U224" i="1"/>
  <c r="V224" i="1" s="1"/>
  <c r="AJ222" i="1" l="1"/>
  <c r="AK222" i="1" s="1"/>
  <c r="G223" i="1"/>
  <c r="F223" i="1"/>
  <c r="E223" i="1" s="1"/>
  <c r="AA224" i="1"/>
  <c r="AJ220" i="1"/>
  <c r="AK220" i="1" s="1"/>
  <c r="S225" i="1"/>
  <c r="U225" i="1" s="1"/>
  <c r="V225" i="1" s="1"/>
  <c r="T225" i="1"/>
  <c r="W225" i="1" s="1"/>
  <c r="Z225" i="1" s="1"/>
  <c r="M227" i="1"/>
  <c r="N227" i="1" s="1"/>
  <c r="D228" i="1"/>
  <c r="AE224" i="1"/>
  <c r="AF224" i="1"/>
  <c r="AG224" i="1" s="1"/>
  <c r="AH223" i="1"/>
  <c r="AI223" i="1" s="1"/>
  <c r="AL222" i="1"/>
  <c r="AB225" i="1"/>
  <c r="AC225" i="1" s="1"/>
  <c r="AA225" i="1"/>
  <c r="R226" i="1"/>
  <c r="X226" i="1"/>
  <c r="Y226" i="1" s="1"/>
  <c r="Q226" i="1"/>
  <c r="P226" i="1"/>
  <c r="AB226" i="1" l="1"/>
  <c r="AC226" i="1" s="1"/>
  <c r="AE225" i="1"/>
  <c r="AF225" i="1"/>
  <c r="AG225" i="1" s="1"/>
  <c r="AJ223" i="1"/>
  <c r="AK223" i="1" s="1"/>
  <c r="M228" i="1"/>
  <c r="N228" i="1" s="1"/>
  <c r="D229" i="1"/>
  <c r="S226" i="1"/>
  <c r="T226" i="1" s="1"/>
  <c r="W226" i="1" s="1"/>
  <c r="AD225" i="1"/>
  <c r="H225" i="1" s="1"/>
  <c r="I225" i="1" s="1"/>
  <c r="J225" i="1" s="1"/>
  <c r="AH225" i="1"/>
  <c r="AI225" i="1" s="1"/>
  <c r="AL223" i="1"/>
  <c r="R227" i="1"/>
  <c r="X227" i="1"/>
  <c r="Y227" i="1" s="1"/>
  <c r="Q227" i="1"/>
  <c r="P227" i="1"/>
  <c r="AD224" i="1"/>
  <c r="H224" i="1" s="1"/>
  <c r="I224" i="1" s="1"/>
  <c r="J224" i="1" s="1"/>
  <c r="AH224" i="1"/>
  <c r="AI224" i="1" s="1"/>
  <c r="AL224" i="1" l="1"/>
  <c r="Z226" i="1"/>
  <c r="AA226" i="1"/>
  <c r="S227" i="1"/>
  <c r="U227" i="1" s="1"/>
  <c r="V227" i="1" s="1"/>
  <c r="AJ224" i="1"/>
  <c r="AK224" i="1" s="1"/>
  <c r="T227" i="1"/>
  <c r="W227" i="1" s="1"/>
  <c r="Z227" i="1" s="1"/>
  <c r="AB227" i="1"/>
  <c r="AC227" i="1" s="1"/>
  <c r="AA227" i="1"/>
  <c r="AJ225" i="1"/>
  <c r="AK225" i="1" s="1"/>
  <c r="U226" i="1"/>
  <c r="V226" i="1" s="1"/>
  <c r="M229" i="1"/>
  <c r="N229" i="1" s="1"/>
  <c r="D230" i="1"/>
  <c r="F224" i="1"/>
  <c r="E224" i="1" s="1"/>
  <c r="AL225" i="1"/>
  <c r="R228" i="1"/>
  <c r="X228" i="1"/>
  <c r="Y228" i="1" s="1"/>
  <c r="Q228" i="1"/>
  <c r="P228" i="1"/>
  <c r="G224" i="1"/>
  <c r="F225" i="1"/>
  <c r="E225" i="1" s="1"/>
  <c r="G225" i="1"/>
  <c r="AE226" i="1"/>
  <c r="AF226" i="1"/>
  <c r="AG226" i="1" s="1"/>
  <c r="S228" i="1" l="1"/>
  <c r="U228" i="1" s="1"/>
  <c r="V228" i="1" s="1"/>
  <c r="R229" i="1"/>
  <c r="X229" i="1"/>
  <c r="Y229" i="1" s="1"/>
  <c r="Q229" i="1"/>
  <c r="P229" i="1"/>
  <c r="AD227" i="1"/>
  <c r="H227" i="1" s="1"/>
  <c r="I227" i="1" s="1"/>
  <c r="J227" i="1" s="1"/>
  <c r="AD226" i="1"/>
  <c r="H226" i="1" s="1"/>
  <c r="I226" i="1" s="1"/>
  <c r="J226" i="1" s="1"/>
  <c r="AH226" i="1"/>
  <c r="AI226" i="1" s="1"/>
  <c r="G226" i="1"/>
  <c r="T228" i="1"/>
  <c r="W228" i="1" s="1"/>
  <c r="Z228" i="1" s="1"/>
  <c r="AB228" i="1"/>
  <c r="AC228" i="1" s="1"/>
  <c r="AA228" i="1"/>
  <c r="M230" i="1"/>
  <c r="N230" i="1" s="1"/>
  <c r="D231" i="1"/>
  <c r="AE227" i="1"/>
  <c r="AF227" i="1"/>
  <c r="AG227" i="1" s="1"/>
  <c r="AH227" i="1" s="1"/>
  <c r="AI227" i="1" s="1"/>
  <c r="F226" i="1" l="1"/>
  <c r="E226" i="1" s="1"/>
  <c r="AJ227" i="1"/>
  <c r="AK227" i="1" s="1"/>
  <c r="G227" i="1"/>
  <c r="F227" i="1"/>
  <c r="E227" i="1" s="1"/>
  <c r="R230" i="1"/>
  <c r="P230" i="1"/>
  <c r="X230" i="1"/>
  <c r="Y230" i="1" s="1"/>
  <c r="Q230" i="1"/>
  <c r="AE228" i="1"/>
  <c r="AF228" i="1"/>
  <c r="AG228" i="1" s="1"/>
  <c r="AJ226" i="1"/>
  <c r="AK226" i="1" s="1"/>
  <c r="AB229" i="1"/>
  <c r="AC229" i="1" s="1"/>
  <c r="AL227" i="1"/>
  <c r="M231" i="1"/>
  <c r="N231" i="1" s="1"/>
  <c r="D232" i="1"/>
  <c r="AD228" i="1"/>
  <c r="H228" i="1" s="1"/>
  <c r="I228" i="1" s="1"/>
  <c r="J228" i="1" s="1"/>
  <c r="AH228" i="1"/>
  <c r="AI228" i="1" s="1"/>
  <c r="S229" i="1"/>
  <c r="T229" i="1" s="1"/>
  <c r="W229" i="1" s="1"/>
  <c r="AL226" i="1"/>
  <c r="U229" i="1" l="1"/>
  <c r="V229" i="1" s="1"/>
  <c r="Z229" i="1"/>
  <c r="AA229" i="1"/>
  <c r="AJ228" i="1"/>
  <c r="AK228" i="1" s="1"/>
  <c r="M232" i="1"/>
  <c r="N232" i="1" s="1"/>
  <c r="D233" i="1"/>
  <c r="AE229" i="1"/>
  <c r="AF229" i="1"/>
  <c r="AG229" i="1" s="1"/>
  <c r="AL228" i="1"/>
  <c r="S230" i="1"/>
  <c r="U230" i="1" s="1"/>
  <c r="V230" i="1" s="1"/>
  <c r="R231" i="1"/>
  <c r="Q231" i="1"/>
  <c r="X231" i="1"/>
  <c r="Y231" i="1" s="1"/>
  <c r="P231" i="1"/>
  <c r="F228" i="1"/>
  <c r="E228" i="1" s="1"/>
  <c r="G228" i="1"/>
  <c r="AB230" i="1"/>
  <c r="AC230" i="1" s="1"/>
  <c r="AE230" i="1" l="1"/>
  <c r="AF230" i="1"/>
  <c r="AG230" i="1" s="1"/>
  <c r="S231" i="1"/>
  <c r="T231" i="1" s="1"/>
  <c r="W231" i="1" s="1"/>
  <c r="T230" i="1"/>
  <c r="W230" i="1" s="1"/>
  <c r="M233" i="1"/>
  <c r="N233" i="1" s="1"/>
  <c r="D234" i="1"/>
  <c r="AD229" i="1"/>
  <c r="H229" i="1" s="1"/>
  <c r="I229" i="1" s="1"/>
  <c r="J229" i="1" s="1"/>
  <c r="AH229" i="1"/>
  <c r="AI229" i="1" s="1"/>
  <c r="AB231" i="1"/>
  <c r="AC231" i="1" s="1"/>
  <c r="R232" i="1"/>
  <c r="X232" i="1"/>
  <c r="Y232" i="1" s="1"/>
  <c r="P232" i="1"/>
  <c r="Q232" i="1"/>
  <c r="F229" i="1" l="1"/>
  <c r="E229" i="1" s="1"/>
  <c r="U231" i="1"/>
  <c r="V231" i="1" s="1"/>
  <c r="Z231" i="1"/>
  <c r="AA231" i="1"/>
  <c r="S232" i="1"/>
  <c r="U232" i="1" s="1"/>
  <c r="V232" i="1" s="1"/>
  <c r="AE231" i="1"/>
  <c r="AF231" i="1"/>
  <c r="AG231" i="1" s="1"/>
  <c r="R233" i="1"/>
  <c r="Q233" i="1"/>
  <c r="P233" i="1"/>
  <c r="X233" i="1"/>
  <c r="Y233" i="1" s="1"/>
  <c r="Z230" i="1"/>
  <c r="AA230" i="1"/>
  <c r="AB232" i="1"/>
  <c r="AC232" i="1" s="1"/>
  <c r="T232" i="1"/>
  <c r="W232" i="1" s="1"/>
  <c r="Z232" i="1" s="1"/>
  <c r="G229" i="1"/>
  <c r="AJ229" i="1"/>
  <c r="AK229" i="1" s="1"/>
  <c r="M234" i="1"/>
  <c r="N234" i="1" s="1"/>
  <c r="D235" i="1"/>
  <c r="AL229" i="1"/>
  <c r="M235" i="1" l="1"/>
  <c r="N235" i="1" s="1"/>
  <c r="D236" i="1"/>
  <c r="AE232" i="1"/>
  <c r="AF232" i="1"/>
  <c r="AG232" i="1" s="1"/>
  <c r="AD230" i="1"/>
  <c r="AH230" i="1"/>
  <c r="AB233" i="1"/>
  <c r="AC233" i="1" s="1"/>
  <c r="S233" i="1"/>
  <c r="U233" i="1" s="1"/>
  <c r="V233" i="1" s="1"/>
  <c r="AD231" i="1"/>
  <c r="H231" i="1" s="1"/>
  <c r="I231" i="1" s="1"/>
  <c r="J231" i="1" s="1"/>
  <c r="AH231" i="1"/>
  <c r="AI231" i="1" s="1"/>
  <c r="R234" i="1"/>
  <c r="Q234" i="1"/>
  <c r="X234" i="1"/>
  <c r="Y234" i="1" s="1"/>
  <c r="P234" i="1"/>
  <c r="AA232" i="1"/>
  <c r="T233" i="1"/>
  <c r="W233" i="1" s="1"/>
  <c r="Z233" i="1" s="1"/>
  <c r="F231" i="1"/>
  <c r="E231" i="1" s="1"/>
  <c r="G231" i="1" l="1"/>
  <c r="S234" i="1"/>
  <c r="T234" i="1" s="1"/>
  <c r="W234" i="1" s="1"/>
  <c r="AD232" i="1"/>
  <c r="H232" i="1" s="1"/>
  <c r="I232" i="1" s="1"/>
  <c r="J232" i="1" s="1"/>
  <c r="AH232" i="1"/>
  <c r="AI232" i="1" s="1"/>
  <c r="AB234" i="1"/>
  <c r="AC234" i="1" s="1"/>
  <c r="AA233" i="1"/>
  <c r="AI230" i="1"/>
  <c r="AL230" i="1"/>
  <c r="AL232" i="1"/>
  <c r="M236" i="1"/>
  <c r="N236" i="1" s="1"/>
  <c r="D237" i="1"/>
  <c r="AJ231" i="1"/>
  <c r="AK231" i="1" s="1"/>
  <c r="AL231" i="1"/>
  <c r="AE233" i="1"/>
  <c r="AF233" i="1"/>
  <c r="AG233" i="1" s="1"/>
  <c r="H230" i="1"/>
  <c r="I230" i="1" s="1"/>
  <c r="J230" i="1" s="1"/>
  <c r="G230" i="1"/>
  <c r="F230" i="1"/>
  <c r="E230" i="1" s="1"/>
  <c r="G232" i="1"/>
  <c r="R235" i="1"/>
  <c r="Q235" i="1"/>
  <c r="P235" i="1"/>
  <c r="X235" i="1"/>
  <c r="Y235" i="1" s="1"/>
  <c r="F232" i="1" l="1"/>
  <c r="E232" i="1" s="1"/>
  <c r="Z234" i="1"/>
  <c r="AA234" i="1"/>
  <c r="AB235" i="1"/>
  <c r="AC235" i="1" s="1"/>
  <c r="S235" i="1"/>
  <c r="U235" i="1" s="1"/>
  <c r="V235" i="1" s="1"/>
  <c r="M237" i="1"/>
  <c r="N237" i="1" s="1"/>
  <c r="D238" i="1"/>
  <c r="AJ230" i="1"/>
  <c r="AK230" i="1" s="1"/>
  <c r="AE234" i="1"/>
  <c r="AF234" i="1"/>
  <c r="AG234" i="1" s="1"/>
  <c r="U234" i="1"/>
  <c r="V234" i="1" s="1"/>
  <c r="R236" i="1"/>
  <c r="X236" i="1"/>
  <c r="Y236" i="1" s="1"/>
  <c r="P236" i="1"/>
  <c r="Q236" i="1"/>
  <c r="AD233" i="1"/>
  <c r="H233" i="1" s="1"/>
  <c r="I233" i="1" s="1"/>
  <c r="J233" i="1" s="1"/>
  <c r="AH233" i="1"/>
  <c r="AI233" i="1" s="1"/>
  <c r="AJ232" i="1"/>
  <c r="AK232" i="1" s="1"/>
  <c r="AJ233" i="1" l="1"/>
  <c r="AK233" i="1" s="1"/>
  <c r="S236" i="1"/>
  <c r="U236" i="1" s="1"/>
  <c r="V236" i="1" s="1"/>
  <c r="AB236" i="1"/>
  <c r="AC236" i="1" s="1"/>
  <c r="AL233" i="1"/>
  <c r="T235" i="1"/>
  <c r="W235" i="1" s="1"/>
  <c r="M238" i="1"/>
  <c r="N238" i="1" s="1"/>
  <c r="D239" i="1"/>
  <c r="G233" i="1"/>
  <c r="AD234" i="1"/>
  <c r="H234" i="1" s="1"/>
  <c r="I234" i="1" s="1"/>
  <c r="J234" i="1" s="1"/>
  <c r="AH234" i="1"/>
  <c r="AI234" i="1" s="1"/>
  <c r="G234" i="1"/>
  <c r="R237" i="1"/>
  <c r="P237" i="1"/>
  <c r="Q237" i="1"/>
  <c r="X237" i="1"/>
  <c r="Y237" i="1" s="1"/>
  <c r="F233" i="1"/>
  <c r="E233" i="1" s="1"/>
  <c r="AE235" i="1"/>
  <c r="AF235" i="1"/>
  <c r="AG235" i="1" s="1"/>
  <c r="F234" i="1" l="1"/>
  <c r="E234" i="1" s="1"/>
  <c r="T236" i="1"/>
  <c r="W236" i="1" s="1"/>
  <c r="Z236" i="1" s="1"/>
  <c r="AB237" i="1"/>
  <c r="AC237" i="1" s="1"/>
  <c r="AJ234" i="1"/>
  <c r="AK234" i="1" s="1"/>
  <c r="R238" i="1"/>
  <c r="Q238" i="1"/>
  <c r="P238" i="1"/>
  <c r="X238" i="1"/>
  <c r="Y238" i="1" s="1"/>
  <c r="Z235" i="1"/>
  <c r="AA235" i="1"/>
  <c r="AA236" i="1"/>
  <c r="S237" i="1"/>
  <c r="T237" i="1" s="1"/>
  <c r="W237" i="1" s="1"/>
  <c r="M239" i="1"/>
  <c r="N239" i="1" s="1"/>
  <c r="D240" i="1"/>
  <c r="AL234" i="1"/>
  <c r="AE236" i="1"/>
  <c r="AF236" i="1"/>
  <c r="AG236" i="1" s="1"/>
  <c r="U237" i="1" l="1"/>
  <c r="V237" i="1" s="1"/>
  <c r="Z237" i="1"/>
  <c r="AA237" i="1"/>
  <c r="M240" i="1"/>
  <c r="N240" i="1" s="1"/>
  <c r="D241" i="1"/>
  <c r="AD236" i="1"/>
  <c r="H236" i="1" s="1"/>
  <c r="I236" i="1" s="1"/>
  <c r="J236" i="1" s="1"/>
  <c r="AH236" i="1"/>
  <c r="AI236" i="1" s="1"/>
  <c r="R239" i="1"/>
  <c r="P239" i="1"/>
  <c r="X239" i="1"/>
  <c r="Y239" i="1" s="1"/>
  <c r="Q239" i="1"/>
  <c r="AD235" i="1"/>
  <c r="AH235" i="1"/>
  <c r="AB238" i="1"/>
  <c r="AC238" i="1" s="1"/>
  <c r="S238" i="1"/>
  <c r="U238" i="1" s="1"/>
  <c r="V238" i="1" s="1"/>
  <c r="AE237" i="1"/>
  <c r="AF237" i="1"/>
  <c r="AG237" i="1" s="1"/>
  <c r="AE238" i="1" l="1"/>
  <c r="AF238" i="1"/>
  <c r="AG238" i="1" s="1"/>
  <c r="H235" i="1"/>
  <c r="I235" i="1" s="1"/>
  <c r="J235" i="1" s="1"/>
  <c r="F235" i="1"/>
  <c r="E235" i="1" s="1"/>
  <c r="G235" i="1"/>
  <c r="AB239" i="1"/>
  <c r="AC239" i="1" s="1"/>
  <c r="T238" i="1"/>
  <c r="W238" i="1" s="1"/>
  <c r="R240" i="1"/>
  <c r="X240" i="1"/>
  <c r="Y240" i="1" s="1"/>
  <c r="P240" i="1"/>
  <c r="Q240" i="1"/>
  <c r="F236" i="1"/>
  <c r="E236" i="1" s="1"/>
  <c r="AD237" i="1"/>
  <c r="H237" i="1" s="1"/>
  <c r="I237" i="1" s="1"/>
  <c r="J237" i="1" s="1"/>
  <c r="AH237" i="1"/>
  <c r="AI237" i="1" s="1"/>
  <c r="AI235" i="1"/>
  <c r="AL235" i="1"/>
  <c r="S239" i="1"/>
  <c r="U239" i="1" s="1"/>
  <c r="V239" i="1" s="1"/>
  <c r="AJ236" i="1"/>
  <c r="AK236" i="1" s="1"/>
  <c r="M241" i="1"/>
  <c r="N241" i="1" s="1"/>
  <c r="D242" i="1"/>
  <c r="G236" i="1"/>
  <c r="AL236" i="1"/>
  <c r="M242" i="1" l="1"/>
  <c r="N242" i="1" s="1"/>
  <c r="D243" i="1"/>
  <c r="AJ237" i="1"/>
  <c r="AK237" i="1" s="1"/>
  <c r="AE239" i="1"/>
  <c r="AF239" i="1"/>
  <c r="AG239" i="1" s="1"/>
  <c r="G237" i="1"/>
  <c r="T239" i="1"/>
  <c r="W239" i="1" s="1"/>
  <c r="AJ235" i="1"/>
  <c r="AK235" i="1" s="1"/>
  <c r="R241" i="1"/>
  <c r="X241" i="1"/>
  <c r="Y241" i="1" s="1"/>
  <c r="Q241" i="1"/>
  <c r="P241" i="1"/>
  <c r="AL237" i="1"/>
  <c r="S240" i="1"/>
  <c r="T240" i="1" s="1"/>
  <c r="W240" i="1" s="1"/>
  <c r="AB240" i="1"/>
  <c r="AC240" i="1" s="1"/>
  <c r="Z238" i="1"/>
  <c r="AA238" i="1"/>
  <c r="F237" i="1"/>
  <c r="E237" i="1" s="1"/>
  <c r="U240" i="1" l="1"/>
  <c r="V240" i="1" s="1"/>
  <c r="Z240" i="1"/>
  <c r="AA240" i="1"/>
  <c r="AD238" i="1"/>
  <c r="AH238" i="1"/>
  <c r="S241" i="1"/>
  <c r="U241" i="1" s="1"/>
  <c r="V241" i="1" s="1"/>
  <c r="M243" i="1"/>
  <c r="N243" i="1" s="1"/>
  <c r="D244" i="1"/>
  <c r="AE240" i="1"/>
  <c r="AF240" i="1"/>
  <c r="AG240" i="1" s="1"/>
  <c r="AB241" i="1"/>
  <c r="AC241" i="1" s="1"/>
  <c r="Z239" i="1"/>
  <c r="AA239" i="1"/>
  <c r="R242" i="1"/>
  <c r="X242" i="1"/>
  <c r="Y242" i="1" s="1"/>
  <c r="P242" i="1"/>
  <c r="Q242" i="1"/>
  <c r="T241" i="1" l="1"/>
  <c r="W241" i="1" s="1"/>
  <c r="AE241" i="1"/>
  <c r="AF241" i="1"/>
  <c r="AG241" i="1" s="1"/>
  <c r="M244" i="1"/>
  <c r="N244" i="1" s="1"/>
  <c r="D245" i="1"/>
  <c r="AI238" i="1"/>
  <c r="AL238" i="1"/>
  <c r="AD240" i="1"/>
  <c r="H240" i="1" s="1"/>
  <c r="I240" i="1" s="1"/>
  <c r="J240" i="1" s="1"/>
  <c r="AH240" i="1"/>
  <c r="AI240" i="1" s="1"/>
  <c r="S242" i="1"/>
  <c r="T242" i="1" s="1"/>
  <c r="W242" i="1" s="1"/>
  <c r="AB242" i="1"/>
  <c r="AC242" i="1" s="1"/>
  <c r="AD239" i="1"/>
  <c r="AH239" i="1"/>
  <c r="G240" i="1"/>
  <c r="R243" i="1"/>
  <c r="X243" i="1"/>
  <c r="Y243" i="1" s="1"/>
  <c r="Q243" i="1"/>
  <c r="P243" i="1"/>
  <c r="H238" i="1"/>
  <c r="I238" i="1" s="1"/>
  <c r="J238" i="1" s="1"/>
  <c r="F238" i="1"/>
  <c r="G238" i="1"/>
  <c r="E238" i="1" l="1"/>
  <c r="F240" i="1"/>
  <c r="E240" i="1" s="1"/>
  <c r="Z241" i="1"/>
  <c r="AA241" i="1"/>
  <c r="Z242" i="1"/>
  <c r="AA242" i="1"/>
  <c r="H239" i="1"/>
  <c r="I239" i="1" s="1"/>
  <c r="J239" i="1" s="1"/>
  <c r="G239" i="1"/>
  <c r="F239" i="1"/>
  <c r="E239" i="1" s="1"/>
  <c r="AE242" i="1"/>
  <c r="AF242" i="1"/>
  <c r="AG242" i="1" s="1"/>
  <c r="AJ240" i="1"/>
  <c r="AK240" i="1" s="1"/>
  <c r="M245" i="1"/>
  <c r="N245" i="1" s="1"/>
  <c r="D246" i="1"/>
  <c r="AL240" i="1"/>
  <c r="S243" i="1"/>
  <c r="U243" i="1" s="1"/>
  <c r="V243" i="1" s="1"/>
  <c r="AB243" i="1"/>
  <c r="AC243" i="1" s="1"/>
  <c r="AI239" i="1"/>
  <c r="AL239" i="1"/>
  <c r="U242" i="1"/>
  <c r="V242" i="1" s="1"/>
  <c r="AJ238" i="1"/>
  <c r="AK238" i="1" s="1"/>
  <c r="R244" i="1"/>
  <c r="P244" i="1"/>
  <c r="X244" i="1"/>
  <c r="Y244" i="1" s="1"/>
  <c r="Q244" i="1"/>
  <c r="T243" i="1" l="1"/>
  <c r="W243" i="1" s="1"/>
  <c r="AH241" i="1"/>
  <c r="AD241" i="1"/>
  <c r="M246" i="1"/>
  <c r="N246" i="1" s="1"/>
  <c r="D247" i="1"/>
  <c r="AD242" i="1"/>
  <c r="H242" i="1" s="1"/>
  <c r="I242" i="1" s="1"/>
  <c r="J242" i="1" s="1"/>
  <c r="AH242" i="1"/>
  <c r="AI242" i="1" s="1"/>
  <c r="AB244" i="1"/>
  <c r="AC244" i="1" s="1"/>
  <c r="S244" i="1"/>
  <c r="U244" i="1" s="1"/>
  <c r="V244" i="1" s="1"/>
  <c r="AJ239" i="1"/>
  <c r="AK239" i="1" s="1"/>
  <c r="AE243" i="1"/>
  <c r="AF243" i="1"/>
  <c r="AG243" i="1" s="1"/>
  <c r="R245" i="1"/>
  <c r="Q245" i="1"/>
  <c r="P245" i="1"/>
  <c r="X245" i="1"/>
  <c r="Y245" i="1" s="1"/>
  <c r="F242" i="1"/>
  <c r="E242" i="1" s="1"/>
  <c r="Z243" i="1" l="1"/>
  <c r="AA243" i="1"/>
  <c r="AD243" i="1" s="1"/>
  <c r="H243" i="1" s="1"/>
  <c r="I243" i="1" s="1"/>
  <c r="J243" i="1" s="1"/>
  <c r="T244" i="1"/>
  <c r="W244" i="1" s="1"/>
  <c r="Z244" i="1" s="1"/>
  <c r="H241" i="1"/>
  <c r="I241" i="1" s="1"/>
  <c r="J241" i="1" s="1"/>
  <c r="F241" i="1"/>
  <c r="G241" i="1"/>
  <c r="G242" i="1"/>
  <c r="AI241" i="1"/>
  <c r="AJ241" i="1" s="1"/>
  <c r="AK241" i="1" s="1"/>
  <c r="AL241" i="1"/>
  <c r="G243" i="1"/>
  <c r="AL242" i="1"/>
  <c r="R246" i="1"/>
  <c r="X246" i="1"/>
  <c r="Y246" i="1" s="1"/>
  <c r="Q246" i="1"/>
  <c r="P246" i="1"/>
  <c r="AJ242" i="1"/>
  <c r="AK242" i="1" s="1"/>
  <c r="AB245" i="1"/>
  <c r="AC245" i="1" s="1"/>
  <c r="S245" i="1"/>
  <c r="T245" i="1" s="1"/>
  <c r="W245" i="1" s="1"/>
  <c r="AE244" i="1"/>
  <c r="AF244" i="1"/>
  <c r="AG244" i="1" s="1"/>
  <c r="M247" i="1"/>
  <c r="N247" i="1" s="1"/>
  <c r="D248" i="1"/>
  <c r="AH243" i="1"/>
  <c r="AI243" i="1" s="1"/>
  <c r="F243" i="1" l="1"/>
  <c r="E243" i="1" s="1"/>
  <c r="E241" i="1"/>
  <c r="AA244" i="1"/>
  <c r="AD244" i="1" s="1"/>
  <c r="H244" i="1" s="1"/>
  <c r="I244" i="1" s="1"/>
  <c r="J244" i="1" s="1"/>
  <c r="AL243" i="1"/>
  <c r="Z245" i="1"/>
  <c r="AA245" i="1"/>
  <c r="AE245" i="1"/>
  <c r="AF245" i="1"/>
  <c r="AG245" i="1" s="1"/>
  <c r="AB246" i="1"/>
  <c r="AC246" i="1" s="1"/>
  <c r="M248" i="1"/>
  <c r="N248" i="1" s="1"/>
  <c r="D249" i="1"/>
  <c r="AJ243" i="1"/>
  <c r="AK243" i="1" s="1"/>
  <c r="R247" i="1"/>
  <c r="P247" i="1"/>
  <c r="X247" i="1"/>
  <c r="Y247" i="1" s="1"/>
  <c r="Q247" i="1"/>
  <c r="F244" i="1"/>
  <c r="E244" i="1" s="1"/>
  <c r="G244" i="1"/>
  <c r="U245" i="1"/>
  <c r="V245" i="1" s="1"/>
  <c r="S246" i="1"/>
  <c r="T246" i="1" s="1"/>
  <c r="W246" i="1" s="1"/>
  <c r="AH244" i="1"/>
  <c r="AI244" i="1" s="1"/>
  <c r="Z246" i="1" l="1"/>
  <c r="AA246" i="1"/>
  <c r="S247" i="1"/>
  <c r="U247" i="1" s="1"/>
  <c r="V247" i="1" s="1"/>
  <c r="AL244" i="1"/>
  <c r="R248" i="1"/>
  <c r="X248" i="1"/>
  <c r="Y248" i="1" s="1"/>
  <c r="P248" i="1"/>
  <c r="Q248" i="1"/>
  <c r="AE246" i="1"/>
  <c r="AF246" i="1"/>
  <c r="AG246" i="1" s="1"/>
  <c r="AD245" i="1"/>
  <c r="H245" i="1" s="1"/>
  <c r="I245" i="1" s="1"/>
  <c r="J245" i="1" s="1"/>
  <c r="AH245" i="1"/>
  <c r="AI245" i="1" s="1"/>
  <c r="T247" i="1"/>
  <c r="W247" i="1" s="1"/>
  <c r="Z247" i="1" s="1"/>
  <c r="AJ244" i="1"/>
  <c r="AK244" i="1" s="1"/>
  <c r="U246" i="1"/>
  <c r="V246" i="1" s="1"/>
  <c r="AB247" i="1"/>
  <c r="AC247" i="1" s="1"/>
  <c r="M249" i="1"/>
  <c r="N249" i="1" s="1"/>
  <c r="D250" i="1"/>
  <c r="F245" i="1"/>
  <c r="E245" i="1" s="1"/>
  <c r="G245" i="1" l="1"/>
  <c r="AA247" i="1"/>
  <c r="R249" i="1"/>
  <c r="P249" i="1"/>
  <c r="Q249" i="1"/>
  <c r="X249" i="1"/>
  <c r="Y249" i="1" s="1"/>
  <c r="AE247" i="1"/>
  <c r="AF247" i="1"/>
  <c r="AG247" i="1" s="1"/>
  <c r="AJ245" i="1"/>
  <c r="AK245" i="1" s="1"/>
  <c r="AL245" i="1"/>
  <c r="AD246" i="1"/>
  <c r="H246" i="1" s="1"/>
  <c r="I246" i="1" s="1"/>
  <c r="J246" i="1" s="1"/>
  <c r="AH246" i="1"/>
  <c r="AI246" i="1" s="1"/>
  <c r="M250" i="1"/>
  <c r="N250" i="1" s="1"/>
  <c r="D251" i="1"/>
  <c r="AD247" i="1"/>
  <c r="H247" i="1" s="1"/>
  <c r="I247" i="1" s="1"/>
  <c r="J247" i="1" s="1"/>
  <c r="AH247" i="1"/>
  <c r="AI247" i="1" s="1"/>
  <c r="AL246" i="1"/>
  <c r="S248" i="1"/>
  <c r="T248" i="1" s="1"/>
  <c r="W248" i="1" s="1"/>
  <c r="AB248" i="1"/>
  <c r="AC248" i="1" s="1"/>
  <c r="G246" i="1" l="1"/>
  <c r="Z248" i="1"/>
  <c r="AA248" i="1"/>
  <c r="AF248" i="1"/>
  <c r="AG248" i="1" s="1"/>
  <c r="AE248" i="1"/>
  <c r="U248" i="1"/>
  <c r="V248" i="1" s="1"/>
  <c r="R250" i="1"/>
  <c r="X250" i="1"/>
  <c r="Y250" i="1" s="1"/>
  <c r="Q250" i="1"/>
  <c r="P250" i="1"/>
  <c r="F246" i="1"/>
  <c r="E246" i="1" s="1"/>
  <c r="AL247" i="1"/>
  <c r="AB249" i="1"/>
  <c r="AC249" i="1" s="1"/>
  <c r="AJ247" i="1"/>
  <c r="AK247" i="1" s="1"/>
  <c r="M251" i="1"/>
  <c r="N251" i="1" s="1"/>
  <c r="D252" i="1"/>
  <c r="AJ246" i="1"/>
  <c r="AK246" i="1" s="1"/>
  <c r="F247" i="1"/>
  <c r="E247" i="1" s="1"/>
  <c r="G247" i="1"/>
  <c r="S249" i="1"/>
  <c r="U249" i="1" s="1"/>
  <c r="V249" i="1" s="1"/>
  <c r="M252" i="1" l="1"/>
  <c r="N252" i="1" s="1"/>
  <c r="D253" i="1"/>
  <c r="T249" i="1"/>
  <c r="W249" i="1" s="1"/>
  <c r="AE249" i="1"/>
  <c r="AF249" i="1"/>
  <c r="AG249" i="1" s="1"/>
  <c r="S250" i="1"/>
  <c r="U250" i="1" s="1"/>
  <c r="V250" i="1" s="1"/>
  <c r="AD248" i="1"/>
  <c r="H248" i="1" s="1"/>
  <c r="I248" i="1" s="1"/>
  <c r="J248" i="1" s="1"/>
  <c r="AH248" i="1"/>
  <c r="AI248" i="1" s="1"/>
  <c r="R251" i="1"/>
  <c r="Q251" i="1"/>
  <c r="X251" i="1"/>
  <c r="Y251" i="1" s="1"/>
  <c r="P251" i="1"/>
  <c r="T250" i="1"/>
  <c r="W250" i="1" s="1"/>
  <c r="Z250" i="1" s="1"/>
  <c r="AB250" i="1"/>
  <c r="AC250" i="1" s="1"/>
  <c r="AA250" i="1"/>
  <c r="AL248" i="1"/>
  <c r="AE250" i="1" l="1"/>
  <c r="AF250" i="1"/>
  <c r="AG250" i="1" s="1"/>
  <c r="AH250" i="1" s="1"/>
  <c r="AI250" i="1" s="1"/>
  <c r="S251" i="1"/>
  <c r="T251" i="1" s="1"/>
  <c r="W251" i="1" s="1"/>
  <c r="AJ248" i="1"/>
  <c r="AK248" i="1" s="1"/>
  <c r="F248" i="1"/>
  <c r="E248" i="1" s="1"/>
  <c r="M253" i="1"/>
  <c r="N253" i="1" s="1"/>
  <c r="D254" i="1"/>
  <c r="AD250" i="1"/>
  <c r="H250" i="1" s="1"/>
  <c r="I250" i="1" s="1"/>
  <c r="J250" i="1" s="1"/>
  <c r="AB251" i="1"/>
  <c r="AC251" i="1" s="1"/>
  <c r="G248" i="1"/>
  <c r="Z249" i="1"/>
  <c r="AA249" i="1"/>
  <c r="R252" i="1"/>
  <c r="P252" i="1"/>
  <c r="X252" i="1"/>
  <c r="Y252" i="1" s="1"/>
  <c r="Q252" i="1"/>
  <c r="Z251" i="1" l="1"/>
  <c r="AA251" i="1"/>
  <c r="AB252" i="1"/>
  <c r="AC252" i="1" s="1"/>
  <c r="AE251" i="1"/>
  <c r="AF251" i="1"/>
  <c r="AG251" i="1" s="1"/>
  <c r="AJ250" i="1"/>
  <c r="AK250" i="1"/>
  <c r="M254" i="1"/>
  <c r="N254" i="1" s="1"/>
  <c r="D255" i="1"/>
  <c r="AL250" i="1"/>
  <c r="S252" i="1"/>
  <c r="U252" i="1" s="1"/>
  <c r="V252" i="1" s="1"/>
  <c r="AD249" i="1"/>
  <c r="AH249" i="1"/>
  <c r="R253" i="1"/>
  <c r="Q253" i="1"/>
  <c r="X253" i="1"/>
  <c r="Y253" i="1" s="1"/>
  <c r="P253" i="1"/>
  <c r="U251" i="1"/>
  <c r="V251" i="1" s="1"/>
  <c r="F250" i="1"/>
  <c r="E250" i="1" s="1"/>
  <c r="G250" i="1"/>
  <c r="AB253" i="1" l="1"/>
  <c r="AC253" i="1" s="1"/>
  <c r="H249" i="1"/>
  <c r="I249" i="1" s="1"/>
  <c r="J249" i="1" s="1"/>
  <c r="G249" i="1"/>
  <c r="F249" i="1"/>
  <c r="E249" i="1" s="1"/>
  <c r="R254" i="1"/>
  <c r="P254" i="1"/>
  <c r="Q254" i="1"/>
  <c r="X254" i="1"/>
  <c r="Y254" i="1" s="1"/>
  <c r="AD251" i="1"/>
  <c r="H251" i="1" s="1"/>
  <c r="I251" i="1" s="1"/>
  <c r="J251" i="1" s="1"/>
  <c r="AH251" i="1"/>
  <c r="AI251" i="1" s="1"/>
  <c r="S253" i="1"/>
  <c r="T253" i="1" s="1"/>
  <c r="W253" i="1" s="1"/>
  <c r="AI249" i="1"/>
  <c r="AL249" i="1"/>
  <c r="T252" i="1"/>
  <c r="W252" i="1" s="1"/>
  <c r="M255" i="1"/>
  <c r="N255" i="1" s="1"/>
  <c r="D256" i="1"/>
  <c r="AE252" i="1"/>
  <c r="AF252" i="1"/>
  <c r="AG252" i="1" s="1"/>
  <c r="G251" i="1" l="1"/>
  <c r="Z253" i="1"/>
  <c r="AA253" i="1"/>
  <c r="Z252" i="1"/>
  <c r="AA252" i="1"/>
  <c r="AJ249" i="1"/>
  <c r="AK249" i="1" s="1"/>
  <c r="AJ251" i="1"/>
  <c r="AK251" i="1" s="1"/>
  <c r="AB254" i="1"/>
  <c r="AC254" i="1" s="1"/>
  <c r="AE253" i="1"/>
  <c r="AF253" i="1"/>
  <c r="AG253" i="1" s="1"/>
  <c r="M256" i="1"/>
  <c r="N256" i="1" s="1"/>
  <c r="D257" i="1"/>
  <c r="AL251" i="1"/>
  <c r="R255" i="1"/>
  <c r="X255" i="1"/>
  <c r="Y255" i="1" s="1"/>
  <c r="P255" i="1"/>
  <c r="Q255" i="1"/>
  <c r="U253" i="1"/>
  <c r="V253" i="1" s="1"/>
  <c r="F251" i="1"/>
  <c r="E251" i="1" s="1"/>
  <c r="S254" i="1"/>
  <c r="T254" i="1" s="1"/>
  <c r="W254" i="1" s="1"/>
  <c r="U254" i="1" l="1"/>
  <c r="V254" i="1" s="1"/>
  <c r="Z254" i="1"/>
  <c r="AA254" i="1"/>
  <c r="R256" i="1"/>
  <c r="P256" i="1"/>
  <c r="X256" i="1"/>
  <c r="Y256" i="1" s="1"/>
  <c r="Q256" i="1"/>
  <c r="AD252" i="1"/>
  <c r="AH252" i="1"/>
  <c r="AD253" i="1"/>
  <c r="H253" i="1" s="1"/>
  <c r="I253" i="1" s="1"/>
  <c r="J253" i="1" s="1"/>
  <c r="AH253" i="1"/>
  <c r="AI253" i="1" s="1"/>
  <c r="S255" i="1"/>
  <c r="T255" i="1" s="1"/>
  <c r="W255" i="1" s="1"/>
  <c r="AB255" i="1"/>
  <c r="AC255" i="1" s="1"/>
  <c r="M257" i="1"/>
  <c r="N257" i="1" s="1"/>
  <c r="D258" i="1"/>
  <c r="AE254" i="1"/>
  <c r="AF254" i="1"/>
  <c r="AG254" i="1" s="1"/>
  <c r="AL253" i="1" l="1"/>
  <c r="Z255" i="1"/>
  <c r="AA255" i="1"/>
  <c r="R257" i="1"/>
  <c r="Q257" i="1"/>
  <c r="X257" i="1"/>
  <c r="Y257" i="1" s="1"/>
  <c r="P257" i="1"/>
  <c r="M258" i="1"/>
  <c r="N258" i="1" s="1"/>
  <c r="D259" i="1"/>
  <c r="AJ253" i="1"/>
  <c r="AK253" i="1" s="1"/>
  <c r="AI252" i="1"/>
  <c r="AL252" i="1"/>
  <c r="G253" i="1"/>
  <c r="U256" i="1"/>
  <c r="S256" i="1"/>
  <c r="T256" i="1"/>
  <c r="W256" i="1" s="1"/>
  <c r="Z256" i="1" s="1"/>
  <c r="AD254" i="1"/>
  <c r="H254" i="1" s="1"/>
  <c r="I254" i="1" s="1"/>
  <c r="J254" i="1" s="1"/>
  <c r="AH254" i="1"/>
  <c r="AI254" i="1" s="1"/>
  <c r="AE255" i="1"/>
  <c r="AF255" i="1"/>
  <c r="AG255" i="1" s="1"/>
  <c r="U255" i="1"/>
  <c r="V255" i="1" s="1"/>
  <c r="H252" i="1"/>
  <c r="I252" i="1" s="1"/>
  <c r="J252" i="1" s="1"/>
  <c r="F252" i="1"/>
  <c r="G252" i="1"/>
  <c r="F253" i="1"/>
  <c r="E253" i="1" s="1"/>
  <c r="AB256" i="1"/>
  <c r="AC256" i="1" s="1"/>
  <c r="V256" i="1"/>
  <c r="AA256" i="1" l="1"/>
  <c r="AH256" i="1" s="1"/>
  <c r="AI256" i="1" s="1"/>
  <c r="E252" i="1"/>
  <c r="AE256" i="1"/>
  <c r="AF256" i="1"/>
  <c r="AG256" i="1" s="1"/>
  <c r="AD256" i="1"/>
  <c r="H256" i="1" s="1"/>
  <c r="I256" i="1" s="1"/>
  <c r="J256" i="1" s="1"/>
  <c r="AJ252" i="1"/>
  <c r="AK252" i="1" s="1"/>
  <c r="R258" i="1"/>
  <c r="P258" i="1"/>
  <c r="X258" i="1"/>
  <c r="Y258" i="1" s="1"/>
  <c r="Q258" i="1"/>
  <c r="F254" i="1"/>
  <c r="E254" i="1" s="1"/>
  <c r="AB257" i="1"/>
  <c r="AC257" i="1" s="1"/>
  <c r="AD255" i="1"/>
  <c r="H255" i="1" s="1"/>
  <c r="I255" i="1" s="1"/>
  <c r="J255" i="1" s="1"/>
  <c r="AH255" i="1"/>
  <c r="AI255" i="1" s="1"/>
  <c r="AJ254" i="1"/>
  <c r="AK254" i="1" s="1"/>
  <c r="M259" i="1"/>
  <c r="N259" i="1" s="1"/>
  <c r="D260" i="1"/>
  <c r="G254" i="1"/>
  <c r="S257" i="1"/>
  <c r="T257" i="1" s="1"/>
  <c r="W257" i="1" s="1"/>
  <c r="AL254" i="1"/>
  <c r="U257" i="1" l="1"/>
  <c r="V257" i="1" s="1"/>
  <c r="Z257" i="1"/>
  <c r="AA257" i="1"/>
  <c r="AJ255" i="1"/>
  <c r="AK255" i="1" s="1"/>
  <c r="AE257" i="1"/>
  <c r="AF257" i="1"/>
  <c r="AG257" i="1" s="1"/>
  <c r="S258" i="1"/>
  <c r="U258" i="1" s="1"/>
  <c r="V258" i="1" s="1"/>
  <c r="F255" i="1"/>
  <c r="E255" i="1" s="1"/>
  <c r="AJ256" i="1"/>
  <c r="AK256" i="1" s="1"/>
  <c r="AL256" i="1"/>
  <c r="R259" i="1"/>
  <c r="X259" i="1"/>
  <c r="Y259" i="1" s="1"/>
  <c r="P259" i="1"/>
  <c r="Q259" i="1"/>
  <c r="M260" i="1"/>
  <c r="N260" i="1" s="1"/>
  <c r="D261" i="1"/>
  <c r="AL255" i="1"/>
  <c r="AB258" i="1"/>
  <c r="AC258" i="1" s="1"/>
  <c r="G255" i="1"/>
  <c r="G256" i="1"/>
  <c r="F256" i="1"/>
  <c r="E256" i="1" s="1"/>
  <c r="T258" i="1" l="1"/>
  <c r="W258" i="1" s="1"/>
  <c r="R260" i="1"/>
  <c r="Q260" i="1"/>
  <c r="X260" i="1"/>
  <c r="Y260" i="1" s="1"/>
  <c r="P260" i="1"/>
  <c r="AD257" i="1"/>
  <c r="H257" i="1" s="1"/>
  <c r="I257" i="1" s="1"/>
  <c r="J257" i="1" s="1"/>
  <c r="AH257" i="1"/>
  <c r="AI257" i="1" s="1"/>
  <c r="AE258" i="1"/>
  <c r="AF258" i="1"/>
  <c r="AG258" i="1" s="1"/>
  <c r="M261" i="1"/>
  <c r="N261" i="1" s="1"/>
  <c r="D262" i="1"/>
  <c r="S259" i="1"/>
  <c r="T259" i="1" s="1"/>
  <c r="W259" i="1" s="1"/>
  <c r="AB259" i="1"/>
  <c r="AC259" i="1" s="1"/>
  <c r="F257" i="1"/>
  <c r="E257" i="1" s="1"/>
  <c r="Z258" i="1" l="1"/>
  <c r="AA258" i="1"/>
  <c r="AD258" i="1" s="1"/>
  <c r="H258" i="1" s="1"/>
  <c r="I258" i="1" s="1"/>
  <c r="J258" i="1" s="1"/>
  <c r="G257" i="1"/>
  <c r="AH258" i="1"/>
  <c r="AI258" i="1" s="1"/>
  <c r="AJ258" i="1" s="1"/>
  <c r="AK258" i="1" s="1"/>
  <c r="Z259" i="1"/>
  <c r="AA259" i="1"/>
  <c r="AF259" i="1"/>
  <c r="AG259" i="1" s="1"/>
  <c r="AE259" i="1"/>
  <c r="U259" i="1"/>
  <c r="V259" i="1" s="1"/>
  <c r="R261" i="1"/>
  <c r="Q261" i="1"/>
  <c r="P261" i="1"/>
  <c r="X261" i="1"/>
  <c r="Y261" i="1" s="1"/>
  <c r="G258" i="1"/>
  <c r="F258" i="1"/>
  <c r="E258" i="1" s="1"/>
  <c r="S260" i="1"/>
  <c r="T260" i="1" s="1"/>
  <c r="W260" i="1" s="1"/>
  <c r="M262" i="1"/>
  <c r="N262" i="1" s="1"/>
  <c r="D263" i="1"/>
  <c r="AL258" i="1"/>
  <c r="AJ257" i="1"/>
  <c r="AK257" i="1" s="1"/>
  <c r="AL257" i="1"/>
  <c r="AB260" i="1"/>
  <c r="AC260" i="1" s="1"/>
  <c r="U260" i="1" l="1"/>
  <c r="V260" i="1" s="1"/>
  <c r="Z260" i="1"/>
  <c r="AA260" i="1"/>
  <c r="AE260" i="1"/>
  <c r="AF260" i="1"/>
  <c r="AG260" i="1" s="1"/>
  <c r="M263" i="1"/>
  <c r="N263" i="1" s="1"/>
  <c r="D264" i="1"/>
  <c r="AD259" i="1"/>
  <c r="H259" i="1" s="1"/>
  <c r="I259" i="1" s="1"/>
  <c r="J259" i="1" s="1"/>
  <c r="AH259" i="1"/>
  <c r="AI259" i="1" s="1"/>
  <c r="R262" i="1"/>
  <c r="Q262" i="1"/>
  <c r="X262" i="1"/>
  <c r="Y262" i="1" s="1"/>
  <c r="P262" i="1"/>
  <c r="AB261" i="1"/>
  <c r="AC261" i="1" s="1"/>
  <c r="S261" i="1"/>
  <c r="T261" i="1" s="1"/>
  <c r="W261" i="1" s="1"/>
  <c r="AL259" i="1" l="1"/>
  <c r="Z261" i="1"/>
  <c r="AA261" i="1"/>
  <c r="U261" i="1"/>
  <c r="V261" i="1" s="1"/>
  <c r="S262" i="1"/>
  <c r="T262" i="1" s="1"/>
  <c r="W262" i="1" s="1"/>
  <c r="AJ259" i="1"/>
  <c r="AK259" i="1" s="1"/>
  <c r="F259" i="1"/>
  <c r="E259" i="1" s="1"/>
  <c r="M264" i="1"/>
  <c r="N264" i="1" s="1"/>
  <c r="D265" i="1"/>
  <c r="AD260" i="1"/>
  <c r="H260" i="1" s="1"/>
  <c r="I260" i="1" s="1"/>
  <c r="J260" i="1" s="1"/>
  <c r="AH260" i="1"/>
  <c r="AI260" i="1" s="1"/>
  <c r="AF261" i="1"/>
  <c r="AG261" i="1" s="1"/>
  <c r="AE261" i="1"/>
  <c r="AB262" i="1"/>
  <c r="AC262" i="1" s="1"/>
  <c r="G259" i="1"/>
  <c r="R263" i="1"/>
  <c r="Q263" i="1"/>
  <c r="X263" i="1"/>
  <c r="Y263" i="1" s="1"/>
  <c r="P263" i="1"/>
  <c r="F260" i="1"/>
  <c r="E260" i="1" s="1"/>
  <c r="G260" i="1" l="1"/>
  <c r="Z262" i="1"/>
  <c r="AA262" i="1"/>
  <c r="S263" i="1"/>
  <c r="T263" i="1" s="1"/>
  <c r="W263" i="1" s="1"/>
  <c r="AE262" i="1"/>
  <c r="AF262" i="1"/>
  <c r="AG262" i="1" s="1"/>
  <c r="AJ260" i="1"/>
  <c r="AK260" i="1" s="1"/>
  <c r="AL260" i="1"/>
  <c r="R264" i="1"/>
  <c r="X264" i="1"/>
  <c r="Y264" i="1" s="1"/>
  <c r="Q264" i="1"/>
  <c r="P264" i="1"/>
  <c r="U262" i="1"/>
  <c r="V262" i="1" s="1"/>
  <c r="AD261" i="1"/>
  <c r="H261" i="1" s="1"/>
  <c r="I261" i="1" s="1"/>
  <c r="J261" i="1" s="1"/>
  <c r="AH261" i="1"/>
  <c r="AI261" i="1" s="1"/>
  <c r="AB263" i="1"/>
  <c r="AC263" i="1" s="1"/>
  <c r="AL261" i="1"/>
  <c r="M265" i="1"/>
  <c r="N265" i="1" s="1"/>
  <c r="D266" i="1"/>
  <c r="Z263" i="1" l="1"/>
  <c r="AA263" i="1"/>
  <c r="AE263" i="1"/>
  <c r="AF263" i="1"/>
  <c r="AG263" i="1" s="1"/>
  <c r="AB264" i="1"/>
  <c r="AC264" i="1" s="1"/>
  <c r="G261" i="1"/>
  <c r="AD262" i="1"/>
  <c r="H262" i="1" s="1"/>
  <c r="I262" i="1" s="1"/>
  <c r="J262" i="1" s="1"/>
  <c r="AH262" i="1"/>
  <c r="AI262" i="1" s="1"/>
  <c r="R265" i="1"/>
  <c r="X265" i="1"/>
  <c r="Y265" i="1" s="1"/>
  <c r="Q265" i="1"/>
  <c r="P265" i="1"/>
  <c r="M266" i="1"/>
  <c r="N266" i="1" s="1"/>
  <c r="D267" i="1"/>
  <c r="AJ261" i="1"/>
  <c r="AK261" i="1" s="1"/>
  <c r="S264" i="1"/>
  <c r="T264" i="1" s="1"/>
  <c r="W264" i="1" s="1"/>
  <c r="F261" i="1"/>
  <c r="E261" i="1" s="1"/>
  <c r="U263" i="1"/>
  <c r="V263" i="1" s="1"/>
  <c r="U264" i="1" l="1"/>
  <c r="V264" i="1" s="1"/>
  <c r="G262" i="1"/>
  <c r="Z264" i="1"/>
  <c r="AA264" i="1"/>
  <c r="M267" i="1"/>
  <c r="N267" i="1" s="1"/>
  <c r="D268" i="1"/>
  <c r="AB265" i="1"/>
  <c r="AC265" i="1" s="1"/>
  <c r="AJ262" i="1"/>
  <c r="AK262" i="1" s="1"/>
  <c r="AE264" i="1"/>
  <c r="AF264" i="1"/>
  <c r="AG264" i="1" s="1"/>
  <c r="AD263" i="1"/>
  <c r="H263" i="1" s="1"/>
  <c r="I263" i="1" s="1"/>
  <c r="J263" i="1" s="1"/>
  <c r="AH263" i="1"/>
  <c r="AI263" i="1" s="1"/>
  <c r="AL262" i="1"/>
  <c r="R266" i="1"/>
  <c r="X266" i="1"/>
  <c r="Y266" i="1" s="1"/>
  <c r="P266" i="1"/>
  <c r="Q266" i="1"/>
  <c r="S265" i="1"/>
  <c r="T265" i="1" s="1"/>
  <c r="W265" i="1" s="1"/>
  <c r="F262" i="1"/>
  <c r="E262" i="1" s="1"/>
  <c r="F263" i="1"/>
  <c r="E263" i="1" s="1"/>
  <c r="G263" i="1" l="1"/>
  <c r="U265" i="1"/>
  <c r="V265" i="1" s="1"/>
  <c r="Z265" i="1"/>
  <c r="AA265" i="1"/>
  <c r="M268" i="1"/>
  <c r="N268" i="1" s="1"/>
  <c r="D269" i="1"/>
  <c r="AD264" i="1"/>
  <c r="H264" i="1" s="1"/>
  <c r="I264" i="1" s="1"/>
  <c r="J264" i="1" s="1"/>
  <c r="AH264" i="1"/>
  <c r="AI264" i="1" s="1"/>
  <c r="S266" i="1"/>
  <c r="T266" i="1" s="1"/>
  <c r="W266" i="1" s="1"/>
  <c r="AB266" i="1"/>
  <c r="AC266" i="1" s="1"/>
  <c r="AJ263" i="1"/>
  <c r="AK263" i="1" s="1"/>
  <c r="AL263" i="1"/>
  <c r="F264" i="1"/>
  <c r="E264" i="1" s="1"/>
  <c r="G264" i="1"/>
  <c r="AE265" i="1"/>
  <c r="AF265" i="1"/>
  <c r="AG265" i="1" s="1"/>
  <c r="R267" i="1"/>
  <c r="Q267" i="1"/>
  <c r="P267" i="1"/>
  <c r="X267" i="1"/>
  <c r="Y267" i="1" s="1"/>
  <c r="U266" i="1" l="1"/>
  <c r="V266" i="1" s="1"/>
  <c r="Z266" i="1"/>
  <c r="AA266" i="1"/>
  <c r="AE266" i="1"/>
  <c r="AF266" i="1"/>
  <c r="AG266" i="1" s="1"/>
  <c r="R268" i="1"/>
  <c r="X268" i="1"/>
  <c r="Y268" i="1" s="1"/>
  <c r="P268" i="1"/>
  <c r="Q268" i="1"/>
  <c r="AD265" i="1"/>
  <c r="H265" i="1" s="1"/>
  <c r="I265" i="1" s="1"/>
  <c r="J265" i="1" s="1"/>
  <c r="AH265" i="1"/>
  <c r="AI265" i="1" s="1"/>
  <c r="AB267" i="1"/>
  <c r="AC267" i="1" s="1"/>
  <c r="S267" i="1"/>
  <c r="U267" i="1" s="1"/>
  <c r="V267" i="1" s="1"/>
  <c r="T267" i="1"/>
  <c r="W267" i="1" s="1"/>
  <c r="Z267" i="1" s="1"/>
  <c r="G265" i="1"/>
  <c r="AJ264" i="1"/>
  <c r="AK264" i="1" s="1"/>
  <c r="M269" i="1"/>
  <c r="N269" i="1" s="1"/>
  <c r="D270" i="1"/>
  <c r="AL264" i="1"/>
  <c r="F265" i="1" l="1"/>
  <c r="E265" i="1" s="1"/>
  <c r="R269" i="1"/>
  <c r="Q269" i="1"/>
  <c r="X269" i="1"/>
  <c r="Y269" i="1" s="1"/>
  <c r="P269" i="1"/>
  <c r="AA267" i="1"/>
  <c r="AD266" i="1"/>
  <c r="H266" i="1" s="1"/>
  <c r="I266" i="1" s="1"/>
  <c r="J266" i="1" s="1"/>
  <c r="AH266" i="1"/>
  <c r="AI266" i="1" s="1"/>
  <c r="M270" i="1"/>
  <c r="N270" i="1" s="1"/>
  <c r="D271" i="1"/>
  <c r="AE267" i="1"/>
  <c r="AF267" i="1"/>
  <c r="AG267" i="1" s="1"/>
  <c r="AJ265" i="1"/>
  <c r="AK265" i="1" s="1"/>
  <c r="S268" i="1"/>
  <c r="T268" i="1" s="1"/>
  <c r="W268" i="1" s="1"/>
  <c r="AB268" i="1"/>
  <c r="AC268" i="1" s="1"/>
  <c r="AL265" i="1"/>
  <c r="F266" i="1" l="1"/>
  <c r="E266" i="1" s="1"/>
  <c r="AL266" i="1"/>
  <c r="Z268" i="1"/>
  <c r="AA268" i="1"/>
  <c r="AE268" i="1"/>
  <c r="AF268" i="1"/>
  <c r="AG268" i="1" s="1"/>
  <c r="U268" i="1"/>
  <c r="V268" i="1" s="1"/>
  <c r="R270" i="1"/>
  <c r="X270" i="1"/>
  <c r="Y270" i="1" s="1"/>
  <c r="Q270" i="1"/>
  <c r="P270" i="1"/>
  <c r="G266" i="1"/>
  <c r="S269" i="1"/>
  <c r="T269" i="1" s="1"/>
  <c r="W269" i="1" s="1"/>
  <c r="M271" i="1"/>
  <c r="N271" i="1" s="1"/>
  <c r="D272" i="1"/>
  <c r="AJ266" i="1"/>
  <c r="AK266" i="1" s="1"/>
  <c r="AD267" i="1"/>
  <c r="H267" i="1" s="1"/>
  <c r="I267" i="1" s="1"/>
  <c r="J267" i="1" s="1"/>
  <c r="AH267" i="1"/>
  <c r="AI267" i="1" s="1"/>
  <c r="AB269" i="1"/>
  <c r="AC269" i="1" s="1"/>
  <c r="Z269" i="1" l="1"/>
  <c r="AA269" i="1"/>
  <c r="AJ267" i="1"/>
  <c r="AK267" i="1" s="1"/>
  <c r="M272" i="1"/>
  <c r="N272" i="1" s="1"/>
  <c r="D273" i="1"/>
  <c r="AL267" i="1"/>
  <c r="S270" i="1"/>
  <c r="U270" i="1" s="1"/>
  <c r="V270" i="1" s="1"/>
  <c r="G267" i="1"/>
  <c r="AD268" i="1"/>
  <c r="H268" i="1" s="1"/>
  <c r="I268" i="1" s="1"/>
  <c r="J268" i="1" s="1"/>
  <c r="AH268" i="1"/>
  <c r="AI268" i="1" s="1"/>
  <c r="AE269" i="1"/>
  <c r="AF269" i="1"/>
  <c r="AG269" i="1" s="1"/>
  <c r="R271" i="1"/>
  <c r="X271" i="1"/>
  <c r="Y271" i="1" s="1"/>
  <c r="Q271" i="1"/>
  <c r="P271" i="1"/>
  <c r="U269" i="1"/>
  <c r="V269" i="1" s="1"/>
  <c r="AB270" i="1"/>
  <c r="AC270" i="1" s="1"/>
  <c r="F267" i="1"/>
  <c r="E267" i="1" s="1"/>
  <c r="G268" i="1"/>
  <c r="F268" i="1" l="1"/>
  <c r="E268" i="1" s="1"/>
  <c r="T270" i="1"/>
  <c r="W270" i="1" s="1"/>
  <c r="AB271" i="1"/>
  <c r="AC271" i="1" s="1"/>
  <c r="AJ268" i="1"/>
  <c r="AK268" i="1" s="1"/>
  <c r="AL268" i="1"/>
  <c r="M273" i="1"/>
  <c r="N273" i="1" s="1"/>
  <c r="D274" i="1"/>
  <c r="AD269" i="1"/>
  <c r="H269" i="1" s="1"/>
  <c r="I269" i="1" s="1"/>
  <c r="J269" i="1" s="1"/>
  <c r="AH269" i="1"/>
  <c r="AI269" i="1" s="1"/>
  <c r="AE270" i="1"/>
  <c r="AF270" i="1"/>
  <c r="AG270" i="1" s="1"/>
  <c r="S271" i="1"/>
  <c r="T271" i="1" s="1"/>
  <c r="W271" i="1" s="1"/>
  <c r="F269" i="1"/>
  <c r="E269" i="1" s="1"/>
  <c r="R272" i="1"/>
  <c r="X272" i="1"/>
  <c r="Y272" i="1" s="1"/>
  <c r="Q272" i="1"/>
  <c r="P272" i="1"/>
  <c r="G269" i="1" l="1"/>
  <c r="Z270" i="1"/>
  <c r="AA270" i="1"/>
  <c r="AD270" i="1" s="1"/>
  <c r="H270" i="1" s="1"/>
  <c r="I270" i="1" s="1"/>
  <c r="J270" i="1" s="1"/>
  <c r="Z271" i="1"/>
  <c r="AA271" i="1"/>
  <c r="AB272" i="1"/>
  <c r="AC272" i="1" s="1"/>
  <c r="G270" i="1"/>
  <c r="F270" i="1"/>
  <c r="E270" i="1" s="1"/>
  <c r="R273" i="1"/>
  <c r="X273" i="1"/>
  <c r="Y273" i="1" s="1"/>
  <c r="P273" i="1"/>
  <c r="Q273" i="1"/>
  <c r="AL269" i="1"/>
  <c r="AE271" i="1"/>
  <c r="AF271" i="1"/>
  <c r="AG271" i="1" s="1"/>
  <c r="S272" i="1"/>
  <c r="T272" i="1" s="1"/>
  <c r="W272" i="1" s="1"/>
  <c r="U271" i="1"/>
  <c r="V271" i="1" s="1"/>
  <c r="AJ269" i="1"/>
  <c r="AK269" i="1" s="1"/>
  <c r="M274" i="1"/>
  <c r="N274" i="1" s="1"/>
  <c r="D275" i="1"/>
  <c r="AH270" i="1" l="1"/>
  <c r="U272" i="1"/>
  <c r="V272" i="1" s="1"/>
  <c r="Z272" i="1"/>
  <c r="AA272" i="1"/>
  <c r="R274" i="1"/>
  <c r="Q274" i="1"/>
  <c r="P274" i="1"/>
  <c r="X274" i="1"/>
  <c r="Y274" i="1" s="1"/>
  <c r="S273" i="1"/>
  <c r="U273" i="1" s="1"/>
  <c r="V273" i="1" s="1"/>
  <c r="AB273" i="1"/>
  <c r="AC273" i="1" s="1"/>
  <c r="AD271" i="1"/>
  <c r="H271" i="1" s="1"/>
  <c r="I271" i="1" s="1"/>
  <c r="J271" i="1" s="1"/>
  <c r="AH271" i="1"/>
  <c r="AI271" i="1" s="1"/>
  <c r="M275" i="1"/>
  <c r="N275" i="1" s="1"/>
  <c r="D276" i="1"/>
  <c r="T273" i="1"/>
  <c r="W273" i="1" s="1"/>
  <c r="Z273" i="1" s="1"/>
  <c r="AE272" i="1"/>
  <c r="AF272" i="1"/>
  <c r="AG272" i="1" s="1"/>
  <c r="AI270" i="1" l="1"/>
  <c r="AJ270" i="1" s="1"/>
  <c r="AK270" i="1" s="1"/>
  <c r="AL270" i="1"/>
  <c r="AE273" i="1"/>
  <c r="AF273" i="1"/>
  <c r="AG273" i="1" s="1"/>
  <c r="F271" i="1"/>
  <c r="E271" i="1" s="1"/>
  <c r="AD272" i="1"/>
  <c r="H272" i="1" s="1"/>
  <c r="I272" i="1" s="1"/>
  <c r="J272" i="1" s="1"/>
  <c r="AH272" i="1"/>
  <c r="AI272" i="1" s="1"/>
  <c r="R275" i="1"/>
  <c r="X275" i="1"/>
  <c r="Y275" i="1" s="1"/>
  <c r="Q275" i="1"/>
  <c r="P275" i="1"/>
  <c r="AL272" i="1"/>
  <c r="M276" i="1"/>
  <c r="N276" i="1" s="1"/>
  <c r="D277" i="1"/>
  <c r="AJ271" i="1"/>
  <c r="AK271" i="1" s="1"/>
  <c r="AA273" i="1"/>
  <c r="G271" i="1"/>
  <c r="AB274" i="1"/>
  <c r="AC274" i="1" s="1"/>
  <c r="S274" i="1"/>
  <c r="T274" i="1" s="1"/>
  <c r="W274" i="1" s="1"/>
  <c r="AL271" i="1"/>
  <c r="U274" i="1" l="1"/>
  <c r="V274" i="1" s="1"/>
  <c r="Z274" i="1"/>
  <c r="AA274" i="1"/>
  <c r="M277" i="1"/>
  <c r="N277" i="1" s="1"/>
  <c r="D278" i="1"/>
  <c r="S275" i="1"/>
  <c r="U275" i="1" s="1"/>
  <c r="V275" i="1" s="1"/>
  <c r="G272" i="1"/>
  <c r="AE274" i="1"/>
  <c r="AF274" i="1"/>
  <c r="AG274" i="1" s="1"/>
  <c r="AD273" i="1"/>
  <c r="H273" i="1" s="1"/>
  <c r="I273" i="1" s="1"/>
  <c r="J273" i="1" s="1"/>
  <c r="AH273" i="1"/>
  <c r="AI273" i="1" s="1"/>
  <c r="R276" i="1"/>
  <c r="X276" i="1"/>
  <c r="Y276" i="1" s="1"/>
  <c r="P276" i="1"/>
  <c r="Q276" i="1"/>
  <c r="T275" i="1"/>
  <c r="W275" i="1" s="1"/>
  <c r="Z275" i="1" s="1"/>
  <c r="AB275" i="1"/>
  <c r="AC275" i="1" s="1"/>
  <c r="AA275" i="1"/>
  <c r="AJ272" i="1"/>
  <c r="AK272" i="1" s="1"/>
  <c r="G273" i="1"/>
  <c r="F273" i="1"/>
  <c r="E273" i="1" s="1"/>
  <c r="F272" i="1"/>
  <c r="E272" i="1" s="1"/>
  <c r="AD275" i="1" l="1"/>
  <c r="H275" i="1" s="1"/>
  <c r="I275" i="1" s="1"/>
  <c r="J275" i="1" s="1"/>
  <c r="AL273" i="1"/>
  <c r="M278" i="1"/>
  <c r="N278" i="1" s="1"/>
  <c r="D279" i="1"/>
  <c r="AD274" i="1"/>
  <c r="H274" i="1" s="1"/>
  <c r="I274" i="1" s="1"/>
  <c r="J274" i="1" s="1"/>
  <c r="AH274" i="1"/>
  <c r="AI274" i="1" s="1"/>
  <c r="AE275" i="1"/>
  <c r="AF275" i="1"/>
  <c r="AG275" i="1" s="1"/>
  <c r="AH275" i="1" s="1"/>
  <c r="AI275" i="1" s="1"/>
  <c r="S276" i="1"/>
  <c r="T276" i="1" s="1"/>
  <c r="W276" i="1" s="1"/>
  <c r="AB276" i="1"/>
  <c r="AC276" i="1" s="1"/>
  <c r="AJ273" i="1"/>
  <c r="AK273" i="1"/>
  <c r="R277" i="1"/>
  <c r="X277" i="1"/>
  <c r="Y277" i="1" s="1"/>
  <c r="P277" i="1"/>
  <c r="Q277" i="1"/>
  <c r="AL274" i="1" l="1"/>
  <c r="AJ275" i="1"/>
  <c r="AK275" i="1" s="1"/>
  <c r="Z276" i="1"/>
  <c r="AA276" i="1"/>
  <c r="S277" i="1"/>
  <c r="U277" i="1" s="1"/>
  <c r="V277" i="1" s="1"/>
  <c r="AB277" i="1"/>
  <c r="AC277" i="1" s="1"/>
  <c r="AE276" i="1"/>
  <c r="AF276" i="1"/>
  <c r="AG276" i="1" s="1"/>
  <c r="U276" i="1"/>
  <c r="V276" i="1" s="1"/>
  <c r="G275" i="1"/>
  <c r="F275" i="1"/>
  <c r="E275" i="1" s="1"/>
  <c r="R278" i="1"/>
  <c r="P278" i="1"/>
  <c r="X278" i="1"/>
  <c r="Y278" i="1" s="1"/>
  <c r="Q278" i="1"/>
  <c r="F274" i="1"/>
  <c r="E274" i="1" s="1"/>
  <c r="T277" i="1"/>
  <c r="W277" i="1" s="1"/>
  <c r="Z277" i="1" s="1"/>
  <c r="AL275" i="1"/>
  <c r="AJ274" i="1"/>
  <c r="AK274" i="1" s="1"/>
  <c r="M279" i="1"/>
  <c r="N279" i="1" s="1"/>
  <c r="D280" i="1"/>
  <c r="G274" i="1"/>
  <c r="M280" i="1" l="1"/>
  <c r="N280" i="1" s="1"/>
  <c r="D281" i="1"/>
  <c r="R279" i="1"/>
  <c r="P279" i="1"/>
  <c r="Q279" i="1"/>
  <c r="X279" i="1"/>
  <c r="Y279" i="1" s="1"/>
  <c r="AB278" i="1"/>
  <c r="AC278" i="1" s="1"/>
  <c r="AA277" i="1"/>
  <c r="AD276" i="1"/>
  <c r="H276" i="1" s="1"/>
  <c r="I276" i="1" s="1"/>
  <c r="J276" i="1" s="1"/>
  <c r="AH276" i="1"/>
  <c r="AI276" i="1" s="1"/>
  <c r="S278" i="1"/>
  <c r="U278" i="1" s="1"/>
  <c r="V278" i="1" s="1"/>
  <c r="AE277" i="1"/>
  <c r="AF277" i="1"/>
  <c r="AG277" i="1" s="1"/>
  <c r="G276" i="1" l="1"/>
  <c r="F276" i="1"/>
  <c r="E276" i="1" s="1"/>
  <c r="T278" i="1"/>
  <c r="W278" i="1" s="1"/>
  <c r="Z278" i="1" s="1"/>
  <c r="AL276" i="1"/>
  <c r="AA278" i="1"/>
  <c r="AB279" i="1"/>
  <c r="AC279" i="1" s="1"/>
  <c r="M281" i="1"/>
  <c r="N281" i="1" s="1"/>
  <c r="D282" i="1"/>
  <c r="AJ276" i="1"/>
  <c r="AK276" i="1" s="1"/>
  <c r="AD277" i="1"/>
  <c r="H277" i="1" s="1"/>
  <c r="I277" i="1" s="1"/>
  <c r="J277" i="1" s="1"/>
  <c r="AH277" i="1"/>
  <c r="AI277" i="1" s="1"/>
  <c r="AE278" i="1"/>
  <c r="AF278" i="1"/>
  <c r="AG278" i="1" s="1"/>
  <c r="S279" i="1"/>
  <c r="U279" i="1" s="1"/>
  <c r="V279" i="1" s="1"/>
  <c r="R280" i="1"/>
  <c r="Q280" i="1"/>
  <c r="P280" i="1"/>
  <c r="X280" i="1"/>
  <c r="Y280" i="1" s="1"/>
  <c r="F277" i="1" l="1"/>
  <c r="E277" i="1" s="1"/>
  <c r="AJ277" i="1"/>
  <c r="AK277" i="1" s="1"/>
  <c r="M282" i="1"/>
  <c r="N282" i="1" s="1"/>
  <c r="D283" i="1"/>
  <c r="T279" i="1"/>
  <c r="W279" i="1" s="1"/>
  <c r="AE279" i="1"/>
  <c r="AF279" i="1"/>
  <c r="AG279" i="1" s="1"/>
  <c r="AB280" i="1"/>
  <c r="AC280" i="1" s="1"/>
  <c r="S280" i="1"/>
  <c r="T280" i="1" s="1"/>
  <c r="W280" i="1" s="1"/>
  <c r="G277" i="1"/>
  <c r="R281" i="1"/>
  <c r="X281" i="1"/>
  <c r="Y281" i="1" s="1"/>
  <c r="P281" i="1"/>
  <c r="Q281" i="1"/>
  <c r="AD278" i="1"/>
  <c r="H278" i="1" s="1"/>
  <c r="I278" i="1" s="1"/>
  <c r="J278" i="1" s="1"/>
  <c r="AH278" i="1"/>
  <c r="AI278" i="1" s="1"/>
  <c r="AL277" i="1"/>
  <c r="F278" i="1" l="1"/>
  <c r="E278" i="1" s="1"/>
  <c r="Z280" i="1"/>
  <c r="AA280" i="1"/>
  <c r="AJ278" i="1"/>
  <c r="AK278" i="1" s="1"/>
  <c r="S281" i="1"/>
  <c r="U281" i="1" s="1"/>
  <c r="V281" i="1" s="1"/>
  <c r="G278" i="1"/>
  <c r="U280" i="1"/>
  <c r="V280" i="1" s="1"/>
  <c r="AL278" i="1"/>
  <c r="M283" i="1"/>
  <c r="N283" i="1" s="1"/>
  <c r="D284" i="1"/>
  <c r="AB281" i="1"/>
  <c r="AC281" i="1" s="1"/>
  <c r="AE280" i="1"/>
  <c r="AF280" i="1"/>
  <c r="AG280" i="1" s="1"/>
  <c r="Z279" i="1"/>
  <c r="AA279" i="1"/>
  <c r="R282" i="1"/>
  <c r="P282" i="1"/>
  <c r="Q282" i="1"/>
  <c r="X282" i="1"/>
  <c r="Y282" i="1" s="1"/>
  <c r="T281" i="1" l="1"/>
  <c r="W281" i="1" s="1"/>
  <c r="Z281" i="1" s="1"/>
  <c r="AB282" i="1"/>
  <c r="AC282" i="1" s="1"/>
  <c r="AD279" i="1"/>
  <c r="AH279" i="1"/>
  <c r="AE281" i="1"/>
  <c r="AF281" i="1"/>
  <c r="AG281" i="1" s="1"/>
  <c r="R283" i="1"/>
  <c r="P283" i="1"/>
  <c r="X283" i="1"/>
  <c r="Y283" i="1" s="1"/>
  <c r="Q283" i="1"/>
  <c r="AD280" i="1"/>
  <c r="H280" i="1" s="1"/>
  <c r="I280" i="1" s="1"/>
  <c r="J280" i="1" s="1"/>
  <c r="AH280" i="1"/>
  <c r="AI280" i="1" s="1"/>
  <c r="S282" i="1"/>
  <c r="T282" i="1" s="1"/>
  <c r="W282" i="1" s="1"/>
  <c r="M284" i="1"/>
  <c r="N284" i="1" s="1"/>
  <c r="D285" i="1"/>
  <c r="AL280" i="1" l="1"/>
  <c r="AA281" i="1"/>
  <c r="G280" i="1"/>
  <c r="Z282" i="1"/>
  <c r="AA282" i="1"/>
  <c r="R284" i="1"/>
  <c r="X284" i="1"/>
  <c r="Y284" i="1" s="1"/>
  <c r="P284" i="1"/>
  <c r="Q284" i="1"/>
  <c r="U282" i="1"/>
  <c r="V282" i="1" s="1"/>
  <c r="AB283" i="1"/>
  <c r="AC283" i="1" s="1"/>
  <c r="F280" i="1"/>
  <c r="E280" i="1" s="1"/>
  <c r="H279" i="1"/>
  <c r="I279" i="1" s="1"/>
  <c r="J279" i="1" s="1"/>
  <c r="G279" i="1"/>
  <c r="F279" i="1"/>
  <c r="E279" i="1" s="1"/>
  <c r="M285" i="1"/>
  <c r="N285" i="1" s="1"/>
  <c r="D286" i="1"/>
  <c r="AJ280" i="1"/>
  <c r="AK280" i="1" s="1"/>
  <c r="S283" i="1"/>
  <c r="U283" i="1" s="1"/>
  <c r="V283" i="1" s="1"/>
  <c r="AI279" i="1"/>
  <c r="AL279" i="1"/>
  <c r="AE282" i="1"/>
  <c r="AF282" i="1"/>
  <c r="AG282" i="1" s="1"/>
  <c r="T283" i="1" l="1"/>
  <c r="W283" i="1" s="1"/>
  <c r="Z283" i="1" s="1"/>
  <c r="AD281" i="1"/>
  <c r="AH281" i="1"/>
  <c r="M286" i="1"/>
  <c r="N286" i="1" s="1"/>
  <c r="D287" i="1"/>
  <c r="AE283" i="1"/>
  <c r="AF283" i="1"/>
  <c r="AG283" i="1" s="1"/>
  <c r="S284" i="1"/>
  <c r="U284" i="1" s="1"/>
  <c r="V284" i="1" s="1"/>
  <c r="AB284" i="1"/>
  <c r="AC284" i="1" s="1"/>
  <c r="AD282" i="1"/>
  <c r="H282" i="1" s="1"/>
  <c r="I282" i="1" s="1"/>
  <c r="J282" i="1" s="1"/>
  <c r="AH282" i="1"/>
  <c r="AI282" i="1" s="1"/>
  <c r="G282" i="1"/>
  <c r="AJ279" i="1"/>
  <c r="AK279" i="1" s="1"/>
  <c r="R285" i="1"/>
  <c r="Q285" i="1"/>
  <c r="P285" i="1"/>
  <c r="X285" i="1"/>
  <c r="Y285" i="1" s="1"/>
  <c r="AA283" i="1"/>
  <c r="T284" i="1"/>
  <c r="W284" i="1" s="1"/>
  <c r="Z284" i="1" s="1"/>
  <c r="H281" i="1" l="1"/>
  <c r="I281" i="1" s="1"/>
  <c r="J281" i="1" s="1"/>
  <c r="G281" i="1"/>
  <c r="F281" i="1"/>
  <c r="E281" i="1" s="1"/>
  <c r="AI281" i="1"/>
  <c r="AJ281" i="1" s="1"/>
  <c r="AK281" i="1" s="1"/>
  <c r="AL281" i="1"/>
  <c r="AD283" i="1"/>
  <c r="H283" i="1" s="1"/>
  <c r="I283" i="1" s="1"/>
  <c r="J283" i="1" s="1"/>
  <c r="AH283" i="1"/>
  <c r="AI283" i="1" s="1"/>
  <c r="AE284" i="1"/>
  <c r="AF284" i="1"/>
  <c r="AG284" i="1" s="1"/>
  <c r="G283" i="1"/>
  <c r="F283" i="1"/>
  <c r="E283" i="1" s="1"/>
  <c r="R286" i="1"/>
  <c r="X286" i="1"/>
  <c r="Y286" i="1" s="1"/>
  <c r="P286" i="1"/>
  <c r="Q286" i="1"/>
  <c r="AB285" i="1"/>
  <c r="AC285" i="1" s="1"/>
  <c r="S285" i="1"/>
  <c r="T285" i="1" s="1"/>
  <c r="W285" i="1" s="1"/>
  <c r="F282" i="1"/>
  <c r="E282" i="1" s="1"/>
  <c r="AJ282" i="1"/>
  <c r="AK282" i="1" s="1"/>
  <c r="AA284" i="1"/>
  <c r="AL283" i="1"/>
  <c r="M287" i="1"/>
  <c r="N287" i="1" s="1"/>
  <c r="D288" i="1"/>
  <c r="AL282" i="1"/>
  <c r="Z285" i="1" l="1"/>
  <c r="AA285" i="1"/>
  <c r="M288" i="1"/>
  <c r="N288" i="1" s="1"/>
  <c r="D289" i="1"/>
  <c r="R287" i="1"/>
  <c r="P287" i="1"/>
  <c r="X287" i="1"/>
  <c r="Y287" i="1" s="1"/>
  <c r="Q287" i="1"/>
  <c r="AD284" i="1"/>
  <c r="H284" i="1" s="1"/>
  <c r="I284" i="1" s="1"/>
  <c r="J284" i="1" s="1"/>
  <c r="AH284" i="1"/>
  <c r="AI284" i="1" s="1"/>
  <c r="U285" i="1"/>
  <c r="V285" i="1" s="1"/>
  <c r="S286" i="1"/>
  <c r="U286" i="1" s="1"/>
  <c r="V286" i="1" s="1"/>
  <c r="AB286" i="1"/>
  <c r="AC286" i="1" s="1"/>
  <c r="AL284" i="1"/>
  <c r="AJ283" i="1"/>
  <c r="AK283" i="1" s="1"/>
  <c r="AE285" i="1"/>
  <c r="AF285" i="1"/>
  <c r="AG285" i="1" s="1"/>
  <c r="F284" i="1"/>
  <c r="E284" i="1" s="1"/>
  <c r="G284" i="1"/>
  <c r="AJ284" i="1" l="1"/>
  <c r="AK284" i="1" s="1"/>
  <c r="S287" i="1"/>
  <c r="U287" i="1" s="1"/>
  <c r="V287" i="1" s="1"/>
  <c r="M289" i="1"/>
  <c r="N289" i="1" s="1"/>
  <c r="D290" i="1"/>
  <c r="AD285" i="1"/>
  <c r="H285" i="1" s="1"/>
  <c r="I285" i="1" s="1"/>
  <c r="J285" i="1" s="1"/>
  <c r="AH285" i="1"/>
  <c r="AI285" i="1" s="1"/>
  <c r="AE286" i="1"/>
  <c r="AF286" i="1"/>
  <c r="AG286" i="1" s="1"/>
  <c r="T286" i="1"/>
  <c r="W286" i="1" s="1"/>
  <c r="F285" i="1"/>
  <c r="E285" i="1" s="1"/>
  <c r="G285" i="1"/>
  <c r="AB287" i="1"/>
  <c r="AC287" i="1" s="1"/>
  <c r="R288" i="1"/>
  <c r="P288" i="1"/>
  <c r="X288" i="1"/>
  <c r="Y288" i="1" s="1"/>
  <c r="Q288" i="1"/>
  <c r="T287" i="1" l="1"/>
  <c r="W287" i="1" s="1"/>
  <c r="S288" i="1"/>
  <c r="U288" i="1" s="1"/>
  <c r="V288" i="1" s="1"/>
  <c r="AF287" i="1"/>
  <c r="AG287" i="1" s="1"/>
  <c r="AE287" i="1"/>
  <c r="AL285" i="1"/>
  <c r="R289" i="1"/>
  <c r="P289" i="1"/>
  <c r="X289" i="1"/>
  <c r="Y289" i="1" s="1"/>
  <c r="Q289" i="1"/>
  <c r="AB288" i="1"/>
  <c r="AC288" i="1" s="1"/>
  <c r="Z286" i="1"/>
  <c r="AA286" i="1"/>
  <c r="AJ285" i="1"/>
  <c r="AK285" i="1" s="1"/>
  <c r="M290" i="1"/>
  <c r="N290" i="1" s="1"/>
  <c r="D291" i="1"/>
  <c r="Z287" i="1" l="1"/>
  <c r="AA287" i="1"/>
  <c r="M291" i="1"/>
  <c r="N291" i="1" s="1"/>
  <c r="D292" i="1"/>
  <c r="AE288" i="1"/>
  <c r="AF288" i="1"/>
  <c r="AG288" i="1" s="1"/>
  <c r="AB289" i="1"/>
  <c r="AC289" i="1" s="1"/>
  <c r="AD286" i="1"/>
  <c r="AH286" i="1"/>
  <c r="R290" i="1"/>
  <c r="P290" i="1"/>
  <c r="X290" i="1"/>
  <c r="Y290" i="1" s="1"/>
  <c r="Q290" i="1"/>
  <c r="S289" i="1"/>
  <c r="U289" i="1" s="1"/>
  <c r="V289" i="1" s="1"/>
  <c r="T288" i="1"/>
  <c r="W288" i="1" s="1"/>
  <c r="AH287" i="1" l="1"/>
  <c r="AD287" i="1"/>
  <c r="T289" i="1"/>
  <c r="W289" i="1" s="1"/>
  <c r="Z289" i="1" s="1"/>
  <c r="Z288" i="1"/>
  <c r="AA288" i="1"/>
  <c r="S290" i="1"/>
  <c r="U290" i="1" s="1"/>
  <c r="V290" i="1" s="1"/>
  <c r="AI286" i="1"/>
  <c r="AL286" i="1"/>
  <c r="AA289" i="1"/>
  <c r="M292" i="1"/>
  <c r="N292" i="1" s="1"/>
  <c r="D293" i="1"/>
  <c r="AB290" i="1"/>
  <c r="AC290" i="1" s="1"/>
  <c r="H286" i="1"/>
  <c r="I286" i="1" s="1"/>
  <c r="J286" i="1" s="1"/>
  <c r="F286" i="1"/>
  <c r="E286" i="1" s="1"/>
  <c r="G286" i="1"/>
  <c r="AE289" i="1"/>
  <c r="AF289" i="1"/>
  <c r="AG289" i="1" s="1"/>
  <c r="R291" i="1"/>
  <c r="P291" i="1"/>
  <c r="X291" i="1"/>
  <c r="Y291" i="1" s="1"/>
  <c r="Q291" i="1"/>
  <c r="H287" i="1" l="1"/>
  <c r="I287" i="1" s="1"/>
  <c r="J287" i="1" s="1"/>
  <c r="G287" i="1"/>
  <c r="F287" i="1"/>
  <c r="E287" i="1" s="1"/>
  <c r="T290" i="1"/>
  <c r="W290" i="1" s="1"/>
  <c r="AI287" i="1"/>
  <c r="AJ287" i="1" s="1"/>
  <c r="AK287" i="1" s="1"/>
  <c r="AL287" i="1"/>
  <c r="AB291" i="1"/>
  <c r="AC291" i="1" s="1"/>
  <c r="AE290" i="1"/>
  <c r="AF290" i="1"/>
  <c r="AG290" i="1" s="1"/>
  <c r="R292" i="1"/>
  <c r="Q292" i="1"/>
  <c r="X292" i="1"/>
  <c r="Y292" i="1" s="1"/>
  <c r="P292" i="1"/>
  <c r="AD289" i="1"/>
  <c r="H289" i="1" s="1"/>
  <c r="I289" i="1" s="1"/>
  <c r="J289" i="1" s="1"/>
  <c r="AH289" i="1"/>
  <c r="AI289" i="1" s="1"/>
  <c r="AJ286" i="1"/>
  <c r="AK286" i="1" s="1"/>
  <c r="AD288" i="1"/>
  <c r="AH288" i="1"/>
  <c r="S291" i="1"/>
  <c r="T291" i="1" s="1"/>
  <c r="W291" i="1" s="1"/>
  <c r="AL289" i="1"/>
  <c r="M293" i="1"/>
  <c r="N293" i="1" s="1"/>
  <c r="D294" i="1"/>
  <c r="U291" i="1" l="1"/>
  <c r="V291" i="1" s="1"/>
  <c r="Z290" i="1"/>
  <c r="AA290" i="1"/>
  <c r="Z291" i="1"/>
  <c r="AA291" i="1"/>
  <c r="AI288" i="1"/>
  <c r="AL288" i="1"/>
  <c r="AJ289" i="1"/>
  <c r="AK289" i="1" s="1"/>
  <c r="S292" i="1"/>
  <c r="T292" i="1" s="1"/>
  <c r="W292" i="1" s="1"/>
  <c r="G289" i="1"/>
  <c r="AF291" i="1"/>
  <c r="AG291" i="1" s="1"/>
  <c r="AE291" i="1"/>
  <c r="R293" i="1"/>
  <c r="X293" i="1"/>
  <c r="Y293" i="1" s="1"/>
  <c r="Q293" i="1"/>
  <c r="P293" i="1"/>
  <c r="M294" i="1"/>
  <c r="N294" i="1" s="1"/>
  <c r="D295" i="1"/>
  <c r="H288" i="1"/>
  <c r="I288" i="1" s="1"/>
  <c r="J288" i="1" s="1"/>
  <c r="G288" i="1"/>
  <c r="F288" i="1"/>
  <c r="E288" i="1" s="1"/>
  <c r="AB292" i="1"/>
  <c r="AC292" i="1" s="1"/>
  <c r="F289" i="1"/>
  <c r="E289" i="1" s="1"/>
  <c r="U292" i="1" l="1"/>
  <c r="V292" i="1" s="1"/>
  <c r="AD290" i="1"/>
  <c r="AH290" i="1"/>
  <c r="Z292" i="1"/>
  <c r="AA292" i="1"/>
  <c r="R294" i="1"/>
  <c r="X294" i="1"/>
  <c r="Y294" i="1" s="1"/>
  <c r="P294" i="1"/>
  <c r="Q294" i="1"/>
  <c r="S293" i="1"/>
  <c r="U293" i="1" s="1"/>
  <c r="V293" i="1" s="1"/>
  <c r="AD291" i="1"/>
  <c r="H291" i="1" s="1"/>
  <c r="I291" i="1" s="1"/>
  <c r="J291" i="1" s="1"/>
  <c r="AH291" i="1"/>
  <c r="AI291" i="1" s="1"/>
  <c r="AE292" i="1"/>
  <c r="AF292" i="1"/>
  <c r="AG292" i="1" s="1"/>
  <c r="M295" i="1"/>
  <c r="N295" i="1" s="1"/>
  <c r="D296" i="1"/>
  <c r="AB293" i="1"/>
  <c r="AC293" i="1" s="1"/>
  <c r="G291" i="1"/>
  <c r="F291" i="1"/>
  <c r="E291" i="1" s="1"/>
  <c r="AJ288" i="1"/>
  <c r="AK288" i="1" s="1"/>
  <c r="H290" i="1" l="1"/>
  <c r="I290" i="1" s="1"/>
  <c r="J290" i="1" s="1"/>
  <c r="F290" i="1"/>
  <c r="G290" i="1"/>
  <c r="AI290" i="1"/>
  <c r="AL290" i="1"/>
  <c r="AE293" i="1"/>
  <c r="AF293" i="1"/>
  <c r="AG293" i="1" s="1"/>
  <c r="M296" i="1"/>
  <c r="N296" i="1" s="1"/>
  <c r="D297" i="1"/>
  <c r="AJ291" i="1"/>
  <c r="AK291" i="1" s="1"/>
  <c r="AL291" i="1"/>
  <c r="S294" i="1"/>
  <c r="U294" i="1" s="1"/>
  <c r="V294" i="1" s="1"/>
  <c r="AB294" i="1"/>
  <c r="AC294" i="1" s="1"/>
  <c r="AD292" i="1"/>
  <c r="H292" i="1" s="1"/>
  <c r="I292" i="1" s="1"/>
  <c r="J292" i="1" s="1"/>
  <c r="AH292" i="1"/>
  <c r="AI292" i="1" s="1"/>
  <c r="T293" i="1"/>
  <c r="W293" i="1" s="1"/>
  <c r="R295" i="1"/>
  <c r="Q295" i="1"/>
  <c r="X295" i="1"/>
  <c r="Y295" i="1" s="1"/>
  <c r="P295" i="1"/>
  <c r="F292" i="1"/>
  <c r="E292" i="1" s="1"/>
  <c r="G292" i="1"/>
  <c r="T294" i="1"/>
  <c r="W294" i="1" s="1"/>
  <c r="Z294" i="1" s="1"/>
  <c r="E290" i="1" l="1"/>
  <c r="AJ290" i="1"/>
  <c r="AK290" i="1" s="1"/>
  <c r="AB295" i="1"/>
  <c r="AC295" i="1" s="1"/>
  <c r="AJ292" i="1"/>
  <c r="AK292" i="1" s="1"/>
  <c r="AA294" i="1"/>
  <c r="M297" i="1"/>
  <c r="N297" i="1" s="1"/>
  <c r="D298" i="1"/>
  <c r="S295" i="1"/>
  <c r="U295" i="1" s="1"/>
  <c r="V295" i="1" s="1"/>
  <c r="Z293" i="1"/>
  <c r="AA293" i="1"/>
  <c r="AE294" i="1"/>
  <c r="AF294" i="1"/>
  <c r="AG294" i="1" s="1"/>
  <c r="AL292" i="1"/>
  <c r="R296" i="1"/>
  <c r="X296" i="1"/>
  <c r="Y296" i="1" s="1"/>
  <c r="Q296" i="1"/>
  <c r="P296" i="1"/>
  <c r="S296" i="1" l="1"/>
  <c r="U296" i="1" s="1"/>
  <c r="V296" i="1" s="1"/>
  <c r="AD293" i="1"/>
  <c r="AH293" i="1"/>
  <c r="T295" i="1"/>
  <c r="W295" i="1" s="1"/>
  <c r="M298" i="1"/>
  <c r="N298" i="1" s="1"/>
  <c r="D299" i="1"/>
  <c r="AD294" i="1"/>
  <c r="H294" i="1" s="1"/>
  <c r="I294" i="1" s="1"/>
  <c r="J294" i="1" s="1"/>
  <c r="AH294" i="1"/>
  <c r="AI294" i="1" s="1"/>
  <c r="T296" i="1"/>
  <c r="W296" i="1" s="1"/>
  <c r="Z296" i="1" s="1"/>
  <c r="AB296" i="1"/>
  <c r="AC296" i="1" s="1"/>
  <c r="AA296" i="1"/>
  <c r="G294" i="1"/>
  <c r="R297" i="1"/>
  <c r="Q297" i="1"/>
  <c r="P297" i="1"/>
  <c r="X297" i="1"/>
  <c r="Y297" i="1" s="1"/>
  <c r="AE295" i="1"/>
  <c r="AF295" i="1"/>
  <c r="AG295" i="1" s="1"/>
  <c r="AL294" i="1" l="1"/>
  <c r="AB297" i="1"/>
  <c r="AC297" i="1" s="1"/>
  <c r="S297" i="1"/>
  <c r="U297" i="1" s="1"/>
  <c r="V297" i="1" s="1"/>
  <c r="AD296" i="1"/>
  <c r="H296" i="1" s="1"/>
  <c r="I296" i="1" s="1"/>
  <c r="J296" i="1" s="1"/>
  <c r="R298" i="1"/>
  <c r="X298" i="1"/>
  <c r="Y298" i="1" s="1"/>
  <c r="Q298" i="1"/>
  <c r="P298" i="1"/>
  <c r="AI293" i="1"/>
  <c r="AL293" i="1"/>
  <c r="T297" i="1"/>
  <c r="W297" i="1" s="1"/>
  <c r="Z297" i="1" s="1"/>
  <c r="F294" i="1"/>
  <c r="E294" i="1" s="1"/>
  <c r="AE296" i="1"/>
  <c r="AF296" i="1"/>
  <c r="AG296" i="1" s="1"/>
  <c r="AJ294" i="1"/>
  <c r="AK294" i="1" s="1"/>
  <c r="M299" i="1"/>
  <c r="N299" i="1" s="1"/>
  <c r="D300" i="1"/>
  <c r="Z295" i="1"/>
  <c r="AA295" i="1"/>
  <c r="H293" i="1"/>
  <c r="I293" i="1" s="1"/>
  <c r="J293" i="1" s="1"/>
  <c r="G293" i="1"/>
  <c r="F293" i="1"/>
  <c r="E293" i="1" s="1"/>
  <c r="AD295" i="1" l="1"/>
  <c r="AH295" i="1"/>
  <c r="M300" i="1"/>
  <c r="N300" i="1" s="1"/>
  <c r="D301" i="1"/>
  <c r="AJ293" i="1"/>
  <c r="AK293" i="1" s="1"/>
  <c r="S298" i="1"/>
  <c r="U298" i="1" s="1"/>
  <c r="V298" i="1" s="1"/>
  <c r="AE297" i="1"/>
  <c r="AF297" i="1"/>
  <c r="AG297" i="1" s="1"/>
  <c r="R299" i="1"/>
  <c r="X299" i="1"/>
  <c r="Y299" i="1" s="1"/>
  <c r="P299" i="1"/>
  <c r="Q299" i="1"/>
  <c r="G296" i="1"/>
  <c r="F296" i="1"/>
  <c r="E296" i="1" s="1"/>
  <c r="T298" i="1"/>
  <c r="W298" i="1" s="1"/>
  <c r="Z298" i="1" s="1"/>
  <c r="AB298" i="1"/>
  <c r="AC298" i="1" s="1"/>
  <c r="AA298" i="1"/>
  <c r="AH296" i="1"/>
  <c r="AI296" i="1" s="1"/>
  <c r="AA297" i="1"/>
  <c r="AJ296" i="1" l="1"/>
  <c r="AK296" i="1" s="1"/>
  <c r="AE298" i="1"/>
  <c r="AF298" i="1"/>
  <c r="AG298" i="1" s="1"/>
  <c r="S299" i="1"/>
  <c r="U299" i="1" s="1"/>
  <c r="V299" i="1" s="1"/>
  <c r="AB299" i="1"/>
  <c r="AC299" i="1" s="1"/>
  <c r="M301" i="1"/>
  <c r="N301" i="1" s="1"/>
  <c r="D302" i="1"/>
  <c r="AI295" i="1"/>
  <c r="AL295" i="1"/>
  <c r="AD297" i="1"/>
  <c r="H297" i="1" s="1"/>
  <c r="I297" i="1" s="1"/>
  <c r="J297" i="1" s="1"/>
  <c r="AH297" i="1"/>
  <c r="AI297" i="1" s="1"/>
  <c r="AD298" i="1"/>
  <c r="H298" i="1" s="1"/>
  <c r="I298" i="1" s="1"/>
  <c r="J298" i="1" s="1"/>
  <c r="T299" i="1"/>
  <c r="W299" i="1" s="1"/>
  <c r="Z299" i="1" s="1"/>
  <c r="G297" i="1"/>
  <c r="AL296" i="1"/>
  <c r="R300" i="1"/>
  <c r="P300" i="1"/>
  <c r="X300" i="1"/>
  <c r="Y300" i="1" s="1"/>
  <c r="Q300" i="1"/>
  <c r="H295" i="1"/>
  <c r="I295" i="1" s="1"/>
  <c r="J295" i="1" s="1"/>
  <c r="G295" i="1"/>
  <c r="F295" i="1"/>
  <c r="E295" i="1" s="1"/>
  <c r="S300" i="1" l="1"/>
  <c r="U300" i="1" s="1"/>
  <c r="V300" i="1" s="1"/>
  <c r="AJ295" i="1"/>
  <c r="AK295" i="1" s="1"/>
  <c r="R301" i="1"/>
  <c r="Q301" i="1"/>
  <c r="X301" i="1"/>
  <c r="Y301" i="1" s="1"/>
  <c r="P301" i="1"/>
  <c r="AA299" i="1"/>
  <c r="AB300" i="1"/>
  <c r="AC300" i="1" s="1"/>
  <c r="F297" i="1"/>
  <c r="E297" i="1" s="1"/>
  <c r="AH298" i="1"/>
  <c r="AI298" i="1" s="1"/>
  <c r="AJ297" i="1"/>
  <c r="AK297" i="1" s="1"/>
  <c r="M302" i="1"/>
  <c r="N302" i="1" s="1"/>
  <c r="D303" i="1"/>
  <c r="AL297" i="1"/>
  <c r="AE299" i="1"/>
  <c r="AF299" i="1"/>
  <c r="AG299" i="1" s="1"/>
  <c r="G298" i="1"/>
  <c r="F298" i="1"/>
  <c r="E298" i="1" s="1"/>
  <c r="T300" i="1" l="1"/>
  <c r="W300" i="1" s="1"/>
  <c r="M303" i="1"/>
  <c r="N303" i="1" s="1"/>
  <c r="D304" i="1"/>
  <c r="AJ298" i="1"/>
  <c r="AK298" i="1" s="1"/>
  <c r="AE300" i="1"/>
  <c r="AF300" i="1"/>
  <c r="AG300" i="1" s="1"/>
  <c r="AD299" i="1"/>
  <c r="H299" i="1" s="1"/>
  <c r="I299" i="1" s="1"/>
  <c r="J299" i="1" s="1"/>
  <c r="AH299" i="1"/>
  <c r="AI299" i="1" s="1"/>
  <c r="AB301" i="1"/>
  <c r="AC301" i="1" s="1"/>
  <c r="AL299" i="1"/>
  <c r="R302" i="1"/>
  <c r="X302" i="1"/>
  <c r="Y302" i="1" s="1"/>
  <c r="Q302" i="1"/>
  <c r="P302" i="1"/>
  <c r="AL298" i="1"/>
  <c r="S301" i="1"/>
  <c r="U301" i="1" s="1"/>
  <c r="V301" i="1" s="1"/>
  <c r="Z300" i="1" l="1"/>
  <c r="AA300" i="1"/>
  <c r="F299" i="1"/>
  <c r="E299" i="1" s="1"/>
  <c r="T301" i="1"/>
  <c r="W301" i="1" s="1"/>
  <c r="AB302" i="1"/>
  <c r="AC302" i="1" s="1"/>
  <c r="AJ299" i="1"/>
  <c r="AK299" i="1" s="1"/>
  <c r="M304" i="1"/>
  <c r="N304" i="1" s="1"/>
  <c r="D305" i="1"/>
  <c r="S302" i="1"/>
  <c r="T302" i="1" s="1"/>
  <c r="W302" i="1" s="1"/>
  <c r="AE301" i="1"/>
  <c r="AF301" i="1"/>
  <c r="AG301" i="1" s="1"/>
  <c r="R303" i="1"/>
  <c r="Q303" i="1"/>
  <c r="X303" i="1"/>
  <c r="Y303" i="1" s="1"/>
  <c r="P303" i="1"/>
  <c r="G299" i="1"/>
  <c r="U302" i="1" l="1"/>
  <c r="V302" i="1" s="1"/>
  <c r="AD300" i="1"/>
  <c r="AH300" i="1"/>
  <c r="Z302" i="1"/>
  <c r="AA302" i="1"/>
  <c r="AB303" i="1"/>
  <c r="AC303" i="1" s="1"/>
  <c r="M305" i="1"/>
  <c r="N305" i="1" s="1"/>
  <c r="D306" i="1"/>
  <c r="AE302" i="1"/>
  <c r="AF302" i="1"/>
  <c r="AG302" i="1" s="1"/>
  <c r="Z301" i="1"/>
  <c r="AA301" i="1"/>
  <c r="S303" i="1"/>
  <c r="T303" i="1" s="1"/>
  <c r="W303" i="1" s="1"/>
  <c r="R304" i="1"/>
  <c r="X304" i="1"/>
  <c r="Y304" i="1" s="1"/>
  <c r="Q304" i="1"/>
  <c r="P304" i="1"/>
  <c r="AI300" i="1" l="1"/>
  <c r="AJ300" i="1" s="1"/>
  <c r="AK300" i="1" s="1"/>
  <c r="AL300" i="1"/>
  <c r="H300" i="1"/>
  <c r="I300" i="1" s="1"/>
  <c r="J300" i="1" s="1"/>
  <c r="F300" i="1"/>
  <c r="G300" i="1"/>
  <c r="U303" i="1"/>
  <c r="V303" i="1" s="1"/>
  <c r="Z303" i="1"/>
  <c r="AA303" i="1"/>
  <c r="AB304" i="1"/>
  <c r="AC304" i="1" s="1"/>
  <c r="AD301" i="1"/>
  <c r="AH301" i="1"/>
  <c r="S304" i="1"/>
  <c r="U304" i="1" s="1"/>
  <c r="V304" i="1" s="1"/>
  <c r="R305" i="1"/>
  <c r="X305" i="1"/>
  <c r="Y305" i="1" s="1"/>
  <c r="Q305" i="1"/>
  <c r="P305" i="1"/>
  <c r="AD302" i="1"/>
  <c r="H302" i="1" s="1"/>
  <c r="I302" i="1" s="1"/>
  <c r="J302" i="1" s="1"/>
  <c r="AH302" i="1"/>
  <c r="AI302" i="1" s="1"/>
  <c r="M306" i="1"/>
  <c r="N306" i="1" s="1"/>
  <c r="D307" i="1"/>
  <c r="AF303" i="1"/>
  <c r="AG303" i="1" s="1"/>
  <c r="AE303" i="1"/>
  <c r="E300" i="1" l="1"/>
  <c r="G302" i="1"/>
  <c r="AL302" i="1"/>
  <c r="T304" i="1"/>
  <c r="W304" i="1" s="1"/>
  <c r="Z304" i="1" s="1"/>
  <c r="M307" i="1"/>
  <c r="N307" i="1" s="1"/>
  <c r="D308" i="1"/>
  <c r="R306" i="1"/>
  <c r="X306" i="1"/>
  <c r="Y306" i="1" s="1"/>
  <c r="Q306" i="1"/>
  <c r="P306" i="1"/>
  <c r="S305" i="1"/>
  <c r="U305" i="1" s="1"/>
  <c r="V305" i="1" s="1"/>
  <c r="F302" i="1"/>
  <c r="E302" i="1" s="1"/>
  <c r="AI301" i="1"/>
  <c r="AL301" i="1"/>
  <c r="AD303" i="1"/>
  <c r="H303" i="1" s="1"/>
  <c r="I303" i="1" s="1"/>
  <c r="J303" i="1" s="1"/>
  <c r="AH303" i="1"/>
  <c r="AI303" i="1" s="1"/>
  <c r="AJ302" i="1"/>
  <c r="AK302" i="1" s="1"/>
  <c r="T305" i="1"/>
  <c r="W305" i="1" s="1"/>
  <c r="Z305" i="1" s="1"/>
  <c r="AB305" i="1"/>
  <c r="AC305" i="1" s="1"/>
  <c r="AA305" i="1"/>
  <c r="H301" i="1"/>
  <c r="I301" i="1" s="1"/>
  <c r="J301" i="1" s="1"/>
  <c r="G301" i="1"/>
  <c r="F301" i="1"/>
  <c r="AE304" i="1"/>
  <c r="AF304" i="1"/>
  <c r="AG304" i="1" s="1"/>
  <c r="AA304" i="1" l="1"/>
  <c r="E301" i="1"/>
  <c r="AE305" i="1"/>
  <c r="AF305" i="1"/>
  <c r="AG305" i="1" s="1"/>
  <c r="AJ303" i="1"/>
  <c r="AK303" i="1" s="1"/>
  <c r="AD304" i="1"/>
  <c r="H304" i="1" s="1"/>
  <c r="I304" i="1" s="1"/>
  <c r="J304" i="1" s="1"/>
  <c r="AH304" i="1"/>
  <c r="AI304" i="1" s="1"/>
  <c r="AJ301" i="1"/>
  <c r="AK301" i="1" s="1"/>
  <c r="S306" i="1"/>
  <c r="U306" i="1" s="1"/>
  <c r="V306" i="1" s="1"/>
  <c r="M308" i="1"/>
  <c r="N308" i="1" s="1"/>
  <c r="D309" i="1"/>
  <c r="G303" i="1"/>
  <c r="G304" i="1"/>
  <c r="AD305" i="1"/>
  <c r="H305" i="1" s="1"/>
  <c r="I305" i="1" s="1"/>
  <c r="J305" i="1" s="1"/>
  <c r="AH305" i="1"/>
  <c r="AI305" i="1" s="1"/>
  <c r="T306" i="1"/>
  <c r="W306" i="1" s="1"/>
  <c r="Z306" i="1" s="1"/>
  <c r="AB306" i="1"/>
  <c r="AC306" i="1" s="1"/>
  <c r="AA306" i="1"/>
  <c r="AL303" i="1"/>
  <c r="R307" i="1"/>
  <c r="Q307" i="1"/>
  <c r="X307" i="1"/>
  <c r="Y307" i="1" s="1"/>
  <c r="P307" i="1"/>
  <c r="F303" i="1"/>
  <c r="E303" i="1" s="1"/>
  <c r="F304" i="1" l="1"/>
  <c r="E304" i="1" s="1"/>
  <c r="AB307" i="1"/>
  <c r="AC307" i="1" s="1"/>
  <c r="AD306" i="1"/>
  <c r="H306" i="1" s="1"/>
  <c r="I306" i="1" s="1"/>
  <c r="J306" i="1" s="1"/>
  <c r="M309" i="1"/>
  <c r="N309" i="1" s="1"/>
  <c r="D310" i="1"/>
  <c r="G305" i="1"/>
  <c r="F305" i="1"/>
  <c r="E305" i="1" s="1"/>
  <c r="S307" i="1"/>
  <c r="T307" i="1" s="1"/>
  <c r="W307" i="1" s="1"/>
  <c r="AE306" i="1"/>
  <c r="AF306" i="1"/>
  <c r="AG306" i="1" s="1"/>
  <c r="AH306" i="1" s="1"/>
  <c r="AI306" i="1" s="1"/>
  <c r="AJ305" i="1"/>
  <c r="AK305" i="1" s="1"/>
  <c r="R308" i="1"/>
  <c r="Q308" i="1"/>
  <c r="X308" i="1"/>
  <c r="Y308" i="1" s="1"/>
  <c r="P308" i="1"/>
  <c r="AJ304" i="1"/>
  <c r="AK304" i="1" s="1"/>
  <c r="AL305" i="1"/>
  <c r="AL304" i="1"/>
  <c r="Z307" i="1" l="1"/>
  <c r="AA307" i="1"/>
  <c r="AB308" i="1"/>
  <c r="AC308" i="1" s="1"/>
  <c r="S308" i="1"/>
  <c r="T308" i="1" s="1"/>
  <c r="W308" i="1" s="1"/>
  <c r="AL306" i="1"/>
  <c r="U307" i="1"/>
  <c r="V307" i="1" s="1"/>
  <c r="R309" i="1"/>
  <c r="X309" i="1"/>
  <c r="Y309" i="1" s="1"/>
  <c r="P309" i="1"/>
  <c r="Q309" i="1"/>
  <c r="G306" i="1"/>
  <c r="F306" i="1"/>
  <c r="E306" i="1" s="1"/>
  <c r="M310" i="1"/>
  <c r="N310" i="1" s="1"/>
  <c r="D311" i="1"/>
  <c r="AJ306" i="1"/>
  <c r="AK306" i="1" s="1"/>
  <c r="AE307" i="1"/>
  <c r="AF307" i="1"/>
  <c r="AG307" i="1" s="1"/>
  <c r="Z308" i="1" l="1"/>
  <c r="AA308" i="1"/>
  <c r="R310" i="1"/>
  <c r="P310" i="1"/>
  <c r="X310" i="1"/>
  <c r="Y310" i="1" s="1"/>
  <c r="Q310" i="1"/>
  <c r="M311" i="1"/>
  <c r="N311" i="1" s="1"/>
  <c r="D312" i="1"/>
  <c r="S309" i="1"/>
  <c r="T309" i="1" s="1"/>
  <c r="W309" i="1" s="1"/>
  <c r="AB309" i="1"/>
  <c r="AC309" i="1" s="1"/>
  <c r="U308" i="1"/>
  <c r="V308" i="1" s="1"/>
  <c r="AD307" i="1"/>
  <c r="H307" i="1" s="1"/>
  <c r="I307" i="1" s="1"/>
  <c r="J307" i="1" s="1"/>
  <c r="AH307" i="1"/>
  <c r="AI307" i="1" s="1"/>
  <c r="AE308" i="1"/>
  <c r="AF308" i="1"/>
  <c r="AG308" i="1" s="1"/>
  <c r="Z309" i="1" l="1"/>
  <c r="AA309" i="1"/>
  <c r="AJ307" i="1"/>
  <c r="AK307" i="1" s="1"/>
  <c r="AE309" i="1"/>
  <c r="AF309" i="1"/>
  <c r="AG309" i="1" s="1"/>
  <c r="U309" i="1"/>
  <c r="V309" i="1" s="1"/>
  <c r="R311" i="1"/>
  <c r="X311" i="1"/>
  <c r="Y311" i="1" s="1"/>
  <c r="Q311" i="1"/>
  <c r="P311" i="1"/>
  <c r="S310" i="1"/>
  <c r="U310" i="1" s="1"/>
  <c r="V310" i="1" s="1"/>
  <c r="G307" i="1"/>
  <c r="AD308" i="1"/>
  <c r="H308" i="1" s="1"/>
  <c r="I308" i="1" s="1"/>
  <c r="J308" i="1" s="1"/>
  <c r="AH308" i="1"/>
  <c r="AI308" i="1" s="1"/>
  <c r="F308" i="1"/>
  <c r="E308" i="1" s="1"/>
  <c r="M312" i="1"/>
  <c r="N312" i="1" s="1"/>
  <c r="D313" i="1"/>
  <c r="AL307" i="1"/>
  <c r="AB310" i="1"/>
  <c r="AC310" i="1" s="1"/>
  <c r="F307" i="1"/>
  <c r="E307" i="1" s="1"/>
  <c r="G308" i="1" l="1"/>
  <c r="AE310" i="1"/>
  <c r="AF310" i="1"/>
  <c r="AG310" i="1" s="1"/>
  <c r="AJ308" i="1"/>
  <c r="AK308" i="1" s="1"/>
  <c r="AB311" i="1"/>
  <c r="AC311" i="1" s="1"/>
  <c r="AD309" i="1"/>
  <c r="H309" i="1" s="1"/>
  <c r="I309" i="1" s="1"/>
  <c r="J309" i="1" s="1"/>
  <c r="AH309" i="1"/>
  <c r="AI309" i="1" s="1"/>
  <c r="M313" i="1"/>
  <c r="N313" i="1" s="1"/>
  <c r="D314" i="1"/>
  <c r="R312" i="1"/>
  <c r="P312" i="1"/>
  <c r="X312" i="1"/>
  <c r="Y312" i="1" s="1"/>
  <c r="Q312" i="1"/>
  <c r="T310" i="1"/>
  <c r="W310" i="1" s="1"/>
  <c r="S311" i="1"/>
  <c r="T311" i="1" s="1"/>
  <c r="W311" i="1" s="1"/>
  <c r="AL308" i="1"/>
  <c r="AL309" i="1" l="1"/>
  <c r="Z311" i="1"/>
  <c r="AA311" i="1"/>
  <c r="AB312" i="1"/>
  <c r="AC312" i="1" s="1"/>
  <c r="R313" i="1"/>
  <c r="P313" i="1"/>
  <c r="Q313" i="1"/>
  <c r="X313" i="1"/>
  <c r="Y313" i="1" s="1"/>
  <c r="F309" i="1"/>
  <c r="E309" i="1" s="1"/>
  <c r="AE311" i="1"/>
  <c r="AF311" i="1"/>
  <c r="AG311" i="1" s="1"/>
  <c r="Z310" i="1"/>
  <c r="AA310" i="1"/>
  <c r="U311" i="1"/>
  <c r="V311" i="1" s="1"/>
  <c r="S312" i="1"/>
  <c r="T312" i="1" s="1"/>
  <c r="W312" i="1" s="1"/>
  <c r="M314" i="1"/>
  <c r="N314" i="1" s="1"/>
  <c r="D315" i="1"/>
  <c r="AJ309" i="1"/>
  <c r="AK309" i="1" s="1"/>
  <c r="G309" i="1"/>
  <c r="Z312" i="1" l="1"/>
  <c r="AA312" i="1"/>
  <c r="R314" i="1"/>
  <c r="X314" i="1"/>
  <c r="Y314" i="1" s="1"/>
  <c r="P314" i="1"/>
  <c r="Q314" i="1"/>
  <c r="U312" i="1"/>
  <c r="V312" i="1" s="1"/>
  <c r="AD310" i="1"/>
  <c r="AH310" i="1"/>
  <c r="AB313" i="1"/>
  <c r="AC313" i="1" s="1"/>
  <c r="AD311" i="1"/>
  <c r="H311" i="1" s="1"/>
  <c r="I311" i="1" s="1"/>
  <c r="J311" i="1" s="1"/>
  <c r="AH311" i="1"/>
  <c r="AI311" i="1" s="1"/>
  <c r="M315" i="1"/>
  <c r="N315" i="1" s="1"/>
  <c r="D316" i="1"/>
  <c r="S313" i="1"/>
  <c r="U313" i="1" s="1"/>
  <c r="V313" i="1" s="1"/>
  <c r="AE312" i="1"/>
  <c r="AF312" i="1"/>
  <c r="AG312" i="1" s="1"/>
  <c r="M316" i="1" l="1"/>
  <c r="N316" i="1" s="1"/>
  <c r="D317" i="1"/>
  <c r="AJ311" i="1"/>
  <c r="AK311" i="1" s="1"/>
  <c r="T313" i="1"/>
  <c r="W313" i="1" s="1"/>
  <c r="AF313" i="1"/>
  <c r="AG313" i="1" s="1"/>
  <c r="AE313" i="1"/>
  <c r="F311" i="1"/>
  <c r="E311" i="1" s="1"/>
  <c r="H310" i="1"/>
  <c r="I310" i="1" s="1"/>
  <c r="J310" i="1" s="1"/>
  <c r="F310" i="1"/>
  <c r="G310" i="1"/>
  <c r="S314" i="1"/>
  <c r="U314" i="1" s="1"/>
  <c r="V314" i="1" s="1"/>
  <c r="AB314" i="1"/>
  <c r="AC314" i="1" s="1"/>
  <c r="AD312" i="1"/>
  <c r="H312" i="1" s="1"/>
  <c r="I312" i="1" s="1"/>
  <c r="J312" i="1" s="1"/>
  <c r="AH312" i="1"/>
  <c r="AI312" i="1" s="1"/>
  <c r="AL311" i="1"/>
  <c r="R315" i="1"/>
  <c r="Q315" i="1"/>
  <c r="P315" i="1"/>
  <c r="X315" i="1"/>
  <c r="Y315" i="1" s="1"/>
  <c r="G311" i="1"/>
  <c r="AI310" i="1"/>
  <c r="AL310" i="1"/>
  <c r="T314" i="1"/>
  <c r="W314" i="1" s="1"/>
  <c r="Z314" i="1" s="1"/>
  <c r="AL312" i="1" l="1"/>
  <c r="E310" i="1"/>
  <c r="G312" i="1"/>
  <c r="AF314" i="1"/>
  <c r="AG314" i="1" s="1"/>
  <c r="AE314" i="1"/>
  <c r="M317" i="1"/>
  <c r="N317" i="1" s="1"/>
  <c r="D318" i="1"/>
  <c r="AJ310" i="1"/>
  <c r="AK310" i="1" s="1"/>
  <c r="AB315" i="1"/>
  <c r="AC315" i="1" s="1"/>
  <c r="S315" i="1"/>
  <c r="T315" i="1" s="1"/>
  <c r="W315" i="1" s="1"/>
  <c r="F312" i="1"/>
  <c r="E312" i="1" s="1"/>
  <c r="AJ312" i="1"/>
  <c r="AK312" i="1" s="1"/>
  <c r="AA314" i="1"/>
  <c r="Z313" i="1"/>
  <c r="AA313" i="1"/>
  <c r="R316" i="1"/>
  <c r="Q316" i="1"/>
  <c r="P316" i="1"/>
  <c r="X316" i="1"/>
  <c r="Y316" i="1" s="1"/>
  <c r="U315" i="1" l="1"/>
  <c r="V315" i="1" s="1"/>
  <c r="Z315" i="1"/>
  <c r="AA315" i="1"/>
  <c r="R317" i="1"/>
  <c r="P317" i="1"/>
  <c r="X317" i="1"/>
  <c r="Y317" i="1" s="1"/>
  <c r="Q317" i="1"/>
  <c r="AB316" i="1"/>
  <c r="AC316" i="1" s="1"/>
  <c r="S316" i="1"/>
  <c r="T316" i="1" s="1"/>
  <c r="W316" i="1" s="1"/>
  <c r="AD313" i="1"/>
  <c r="AH313" i="1"/>
  <c r="AD314" i="1"/>
  <c r="H314" i="1" s="1"/>
  <c r="I314" i="1" s="1"/>
  <c r="J314" i="1" s="1"/>
  <c r="AH314" i="1"/>
  <c r="AI314" i="1" s="1"/>
  <c r="AF315" i="1"/>
  <c r="AG315" i="1" s="1"/>
  <c r="AE315" i="1"/>
  <c r="M318" i="1"/>
  <c r="N318" i="1" s="1"/>
  <c r="D319" i="1"/>
  <c r="AL314" i="1"/>
  <c r="Z316" i="1" l="1"/>
  <c r="AA316" i="1"/>
  <c r="H313" i="1"/>
  <c r="I313" i="1" s="1"/>
  <c r="J313" i="1" s="1"/>
  <c r="G313" i="1"/>
  <c r="F313" i="1"/>
  <c r="E313" i="1" s="1"/>
  <c r="M319" i="1"/>
  <c r="N319" i="1" s="1"/>
  <c r="D320" i="1"/>
  <c r="AJ314" i="1"/>
  <c r="AK314" i="1" s="1"/>
  <c r="AI313" i="1"/>
  <c r="AL313" i="1"/>
  <c r="U316" i="1"/>
  <c r="V316" i="1" s="1"/>
  <c r="F314" i="1"/>
  <c r="E314" i="1" s="1"/>
  <c r="S317" i="1"/>
  <c r="U317" i="1" s="1"/>
  <c r="V317" i="1" s="1"/>
  <c r="T317" i="1"/>
  <c r="W317" i="1" s="1"/>
  <c r="Z317" i="1" s="1"/>
  <c r="AD315" i="1"/>
  <c r="H315" i="1" s="1"/>
  <c r="I315" i="1" s="1"/>
  <c r="J315" i="1" s="1"/>
  <c r="AH315" i="1"/>
  <c r="AI315" i="1" s="1"/>
  <c r="R318" i="1"/>
  <c r="P318" i="1"/>
  <c r="X318" i="1"/>
  <c r="Y318" i="1" s="1"/>
  <c r="Q318" i="1"/>
  <c r="AE316" i="1"/>
  <c r="AF316" i="1"/>
  <c r="AG316" i="1" s="1"/>
  <c r="G314" i="1"/>
  <c r="AA317" i="1"/>
  <c r="AB317" i="1"/>
  <c r="AC317" i="1" s="1"/>
  <c r="AD317" i="1" l="1"/>
  <c r="H317" i="1" s="1"/>
  <c r="I317" i="1" s="1"/>
  <c r="J317" i="1" s="1"/>
  <c r="AF317" i="1"/>
  <c r="AG317" i="1" s="1"/>
  <c r="AH317" i="1" s="1"/>
  <c r="AI317" i="1" s="1"/>
  <c r="AE317" i="1"/>
  <c r="AB318" i="1"/>
  <c r="AC318" i="1" s="1"/>
  <c r="F315" i="1"/>
  <c r="E315" i="1" s="1"/>
  <c r="M320" i="1"/>
  <c r="N320" i="1" s="1"/>
  <c r="D321" i="1"/>
  <c r="AD316" i="1"/>
  <c r="H316" i="1" s="1"/>
  <c r="I316" i="1" s="1"/>
  <c r="J316" i="1" s="1"/>
  <c r="AH316" i="1"/>
  <c r="AI316" i="1" s="1"/>
  <c r="AL316" i="1"/>
  <c r="S318" i="1"/>
  <c r="U318" i="1" s="1"/>
  <c r="V318" i="1" s="1"/>
  <c r="AJ315" i="1"/>
  <c r="AK315" i="1" s="1"/>
  <c r="AJ313" i="1"/>
  <c r="AK313" i="1" s="1"/>
  <c r="G315" i="1"/>
  <c r="R319" i="1"/>
  <c r="Q319" i="1"/>
  <c r="P319" i="1"/>
  <c r="X319" i="1"/>
  <c r="Y319" i="1" s="1"/>
  <c r="AL315" i="1"/>
  <c r="AJ317" i="1" l="1"/>
  <c r="AK317" i="1" s="1"/>
  <c r="S319" i="1"/>
  <c r="U319" i="1" s="1"/>
  <c r="V319" i="1" s="1"/>
  <c r="T318" i="1"/>
  <c r="W318" i="1" s="1"/>
  <c r="AJ316" i="1"/>
  <c r="AK316" i="1" s="1"/>
  <c r="M321" i="1"/>
  <c r="N321" i="1" s="1"/>
  <c r="D322" i="1"/>
  <c r="F316" i="1"/>
  <c r="E316" i="1" s="1"/>
  <c r="G317" i="1"/>
  <c r="F317" i="1"/>
  <c r="E317" i="1" s="1"/>
  <c r="AB319" i="1"/>
  <c r="AC319" i="1" s="1"/>
  <c r="R320" i="1"/>
  <c r="P320" i="1"/>
  <c r="X320" i="1"/>
  <c r="Y320" i="1" s="1"/>
  <c r="Q320" i="1"/>
  <c r="AE318" i="1"/>
  <c r="AF318" i="1"/>
  <c r="AG318" i="1" s="1"/>
  <c r="G316" i="1"/>
  <c r="AL317" i="1"/>
  <c r="AF319" i="1" l="1"/>
  <c r="AG319" i="1" s="1"/>
  <c r="AE319" i="1"/>
  <c r="R321" i="1"/>
  <c r="X321" i="1"/>
  <c r="Y321" i="1" s="1"/>
  <c r="Q321" i="1"/>
  <c r="P321" i="1"/>
  <c r="S320" i="1"/>
  <c r="U320" i="1" s="1"/>
  <c r="V320" i="1" s="1"/>
  <c r="AB320" i="1"/>
  <c r="AC320" i="1" s="1"/>
  <c r="M322" i="1"/>
  <c r="N322" i="1" s="1"/>
  <c r="D323" i="1"/>
  <c r="Z318" i="1"/>
  <c r="AA318" i="1"/>
  <c r="T319" i="1"/>
  <c r="W319" i="1" s="1"/>
  <c r="T320" i="1" l="1"/>
  <c r="W320" i="1" s="1"/>
  <c r="R322" i="1"/>
  <c r="X322" i="1"/>
  <c r="Y322" i="1" s="1"/>
  <c r="Q322" i="1"/>
  <c r="P322" i="1"/>
  <c r="AB321" i="1"/>
  <c r="AC321" i="1" s="1"/>
  <c r="Z319" i="1"/>
  <c r="AA319" i="1"/>
  <c r="AD318" i="1"/>
  <c r="AH318" i="1"/>
  <c r="M323" i="1"/>
  <c r="N323" i="1" s="1"/>
  <c r="D324" i="1"/>
  <c r="AE320" i="1"/>
  <c r="AF320" i="1"/>
  <c r="AG320" i="1" s="1"/>
  <c r="S321" i="1"/>
  <c r="T321" i="1" s="1"/>
  <c r="W321" i="1" s="1"/>
  <c r="Z320" i="1" l="1"/>
  <c r="AA320" i="1"/>
  <c r="AD320" i="1" s="1"/>
  <c r="H320" i="1" s="1"/>
  <c r="I320" i="1" s="1"/>
  <c r="J320" i="1" s="1"/>
  <c r="Z321" i="1"/>
  <c r="AA321" i="1"/>
  <c r="H318" i="1"/>
  <c r="I318" i="1" s="1"/>
  <c r="J318" i="1" s="1"/>
  <c r="G318" i="1"/>
  <c r="F318" i="1"/>
  <c r="E318" i="1" s="1"/>
  <c r="AF321" i="1"/>
  <c r="AG321" i="1" s="1"/>
  <c r="AE321" i="1"/>
  <c r="AB322" i="1"/>
  <c r="AC322" i="1" s="1"/>
  <c r="R323" i="1"/>
  <c r="Q323" i="1"/>
  <c r="P323" i="1"/>
  <c r="X323" i="1"/>
  <c r="Y323" i="1" s="1"/>
  <c r="U321" i="1"/>
  <c r="V321" i="1" s="1"/>
  <c r="M324" i="1"/>
  <c r="N324" i="1" s="1"/>
  <c r="D325" i="1"/>
  <c r="AI318" i="1"/>
  <c r="AL318" i="1"/>
  <c r="AD319" i="1"/>
  <c r="AH319" i="1"/>
  <c r="S322" i="1"/>
  <c r="U322" i="1" s="1"/>
  <c r="V322" i="1" s="1"/>
  <c r="F320" i="1" l="1"/>
  <c r="E320" i="1" s="1"/>
  <c r="G320" i="1"/>
  <c r="AH320" i="1"/>
  <c r="AI319" i="1"/>
  <c r="AL319" i="1"/>
  <c r="M325" i="1"/>
  <c r="N325" i="1" s="1"/>
  <c r="D326" i="1"/>
  <c r="AB323" i="1"/>
  <c r="AC323" i="1" s="1"/>
  <c r="S323" i="1"/>
  <c r="U323" i="1" s="1"/>
  <c r="V323" i="1" s="1"/>
  <c r="T322" i="1"/>
  <c r="W322" i="1" s="1"/>
  <c r="AD321" i="1"/>
  <c r="H321" i="1" s="1"/>
  <c r="I321" i="1" s="1"/>
  <c r="J321" i="1" s="1"/>
  <c r="AH321" i="1"/>
  <c r="AI321" i="1" s="1"/>
  <c r="H319" i="1"/>
  <c r="I319" i="1" s="1"/>
  <c r="J319" i="1" s="1"/>
  <c r="F319" i="1"/>
  <c r="G319" i="1"/>
  <c r="AJ318" i="1"/>
  <c r="AK318" i="1" s="1"/>
  <c r="R324" i="1"/>
  <c r="P324" i="1"/>
  <c r="Q324" i="1"/>
  <c r="X324" i="1"/>
  <c r="Y324" i="1" s="1"/>
  <c r="T323" i="1"/>
  <c r="W323" i="1" s="1"/>
  <c r="Z323" i="1" s="1"/>
  <c r="AE322" i="1"/>
  <c r="AF322" i="1"/>
  <c r="AG322" i="1" s="1"/>
  <c r="F321" i="1"/>
  <c r="E321" i="1" s="1"/>
  <c r="G321" i="1"/>
  <c r="E319" i="1" l="1"/>
  <c r="AI320" i="1"/>
  <c r="AJ320" i="1" s="1"/>
  <c r="AK320" i="1" s="1"/>
  <c r="AL320" i="1"/>
  <c r="S324" i="1"/>
  <c r="U324" i="1" s="1"/>
  <c r="V324" i="1" s="1"/>
  <c r="AJ321" i="1"/>
  <c r="AK321" i="1" s="1"/>
  <c r="AL321" i="1"/>
  <c r="AF323" i="1"/>
  <c r="AG323" i="1" s="1"/>
  <c r="AE323" i="1"/>
  <c r="M326" i="1"/>
  <c r="N326" i="1" s="1"/>
  <c r="D327" i="1"/>
  <c r="AB324" i="1"/>
  <c r="AC324" i="1" s="1"/>
  <c r="T324" i="1"/>
  <c r="W324" i="1" s="1"/>
  <c r="Z324" i="1" s="1"/>
  <c r="Z322" i="1"/>
  <c r="AA322" i="1"/>
  <c r="AA323" i="1"/>
  <c r="R325" i="1"/>
  <c r="P325" i="1"/>
  <c r="X325" i="1"/>
  <c r="Y325" i="1" s="1"/>
  <c r="Q325" i="1"/>
  <c r="AJ319" i="1"/>
  <c r="AK319" i="1" s="1"/>
  <c r="AB325" i="1" l="1"/>
  <c r="AC325" i="1" s="1"/>
  <c r="AE324" i="1"/>
  <c r="AF324" i="1"/>
  <c r="AG324" i="1" s="1"/>
  <c r="M327" i="1"/>
  <c r="N327" i="1" s="1"/>
  <c r="D328" i="1"/>
  <c r="AD322" i="1"/>
  <c r="AH322" i="1"/>
  <c r="S325" i="1"/>
  <c r="U325" i="1" s="1"/>
  <c r="V325" i="1" s="1"/>
  <c r="AD323" i="1"/>
  <c r="H323" i="1" s="1"/>
  <c r="I323" i="1" s="1"/>
  <c r="J323" i="1" s="1"/>
  <c r="AH323" i="1"/>
  <c r="AI323" i="1" s="1"/>
  <c r="AA324" i="1"/>
  <c r="R326" i="1"/>
  <c r="X326" i="1"/>
  <c r="Y326" i="1" s="1"/>
  <c r="Q326" i="1"/>
  <c r="P326" i="1"/>
  <c r="AL323" i="1"/>
  <c r="S326" i="1" l="1"/>
  <c r="T326" i="1" s="1"/>
  <c r="W326" i="1" s="1"/>
  <c r="AJ323" i="1"/>
  <c r="AK323" i="1" s="1"/>
  <c r="T325" i="1"/>
  <c r="W325" i="1" s="1"/>
  <c r="H322" i="1"/>
  <c r="I322" i="1" s="1"/>
  <c r="J322" i="1" s="1"/>
  <c r="F322" i="1"/>
  <c r="G322" i="1"/>
  <c r="G323" i="1"/>
  <c r="R327" i="1"/>
  <c r="P327" i="1"/>
  <c r="X327" i="1"/>
  <c r="Y327" i="1" s="1"/>
  <c r="Q327" i="1"/>
  <c r="AB326" i="1"/>
  <c r="AC326" i="1" s="1"/>
  <c r="AD324" i="1"/>
  <c r="H324" i="1" s="1"/>
  <c r="I324" i="1" s="1"/>
  <c r="J324" i="1" s="1"/>
  <c r="AH324" i="1"/>
  <c r="AI324" i="1" s="1"/>
  <c r="AI322" i="1"/>
  <c r="AL322" i="1"/>
  <c r="F323" i="1"/>
  <c r="E323" i="1" s="1"/>
  <c r="M328" i="1"/>
  <c r="N328" i="1" s="1"/>
  <c r="D329" i="1"/>
  <c r="AL324" i="1"/>
  <c r="AF325" i="1"/>
  <c r="AG325" i="1" s="1"/>
  <c r="AE325" i="1"/>
  <c r="E322" i="1" l="1"/>
  <c r="Z326" i="1"/>
  <c r="AA326" i="1"/>
  <c r="M329" i="1"/>
  <c r="N329" i="1" s="1"/>
  <c r="D330" i="1"/>
  <c r="AJ322" i="1"/>
  <c r="AK322" i="1" s="1"/>
  <c r="AE326" i="1"/>
  <c r="AF326" i="1"/>
  <c r="AG326" i="1" s="1"/>
  <c r="F324" i="1"/>
  <c r="E324" i="1" s="1"/>
  <c r="AB327" i="1"/>
  <c r="AC327" i="1" s="1"/>
  <c r="U326" i="1"/>
  <c r="V326" i="1" s="1"/>
  <c r="R328" i="1"/>
  <c r="X328" i="1"/>
  <c r="Y328" i="1" s="1"/>
  <c r="Q328" i="1"/>
  <c r="P328" i="1"/>
  <c r="AJ324" i="1"/>
  <c r="AK324" i="1" s="1"/>
  <c r="G324" i="1"/>
  <c r="S327" i="1"/>
  <c r="U327" i="1" s="1"/>
  <c r="V327" i="1" s="1"/>
  <c r="Z325" i="1"/>
  <c r="AA325" i="1"/>
  <c r="T327" i="1" l="1"/>
  <c r="W327" i="1" s="1"/>
  <c r="Z327" i="1" s="1"/>
  <c r="AD325" i="1"/>
  <c r="AH325" i="1"/>
  <c r="AB328" i="1"/>
  <c r="AC328" i="1" s="1"/>
  <c r="AA327" i="1"/>
  <c r="R329" i="1"/>
  <c r="Q329" i="1"/>
  <c r="X329" i="1"/>
  <c r="Y329" i="1" s="1"/>
  <c r="P329" i="1"/>
  <c r="AD326" i="1"/>
  <c r="H326" i="1" s="1"/>
  <c r="I326" i="1" s="1"/>
  <c r="J326" i="1" s="1"/>
  <c r="AH326" i="1"/>
  <c r="AI326" i="1" s="1"/>
  <c r="S328" i="1"/>
  <c r="T328" i="1" s="1"/>
  <c r="W328" i="1" s="1"/>
  <c r="AF327" i="1"/>
  <c r="AG327" i="1" s="1"/>
  <c r="AE327" i="1"/>
  <c r="AL326" i="1"/>
  <c r="M330" i="1"/>
  <c r="N330" i="1" s="1"/>
  <c r="D331" i="1"/>
  <c r="U328" i="1" l="1"/>
  <c r="V328" i="1" s="1"/>
  <c r="F326" i="1"/>
  <c r="E326" i="1" s="1"/>
  <c r="Z328" i="1"/>
  <c r="AA328" i="1"/>
  <c r="AJ326" i="1"/>
  <c r="AK326" i="1" s="1"/>
  <c r="S329" i="1"/>
  <c r="T329" i="1" s="1"/>
  <c r="W329" i="1" s="1"/>
  <c r="AD327" i="1"/>
  <c r="H327" i="1" s="1"/>
  <c r="I327" i="1" s="1"/>
  <c r="J327" i="1" s="1"/>
  <c r="AH327" i="1"/>
  <c r="AI327" i="1" s="1"/>
  <c r="AE328" i="1"/>
  <c r="AF328" i="1"/>
  <c r="AG328" i="1" s="1"/>
  <c r="AI325" i="1"/>
  <c r="AL325" i="1"/>
  <c r="M331" i="1"/>
  <c r="N331" i="1" s="1"/>
  <c r="D332" i="1"/>
  <c r="R330" i="1"/>
  <c r="P330" i="1"/>
  <c r="Q330" i="1"/>
  <c r="X330" i="1"/>
  <c r="Y330" i="1" s="1"/>
  <c r="F327" i="1"/>
  <c r="E327" i="1" s="1"/>
  <c r="G327" i="1"/>
  <c r="AB329" i="1"/>
  <c r="AC329" i="1" s="1"/>
  <c r="G326" i="1"/>
  <c r="H325" i="1"/>
  <c r="I325" i="1" s="1"/>
  <c r="J325" i="1" s="1"/>
  <c r="G325" i="1"/>
  <c r="F325" i="1"/>
  <c r="E325" i="1" s="1"/>
  <c r="AL327" i="1" l="1"/>
  <c r="Z329" i="1"/>
  <c r="AA329" i="1"/>
  <c r="AB330" i="1"/>
  <c r="AC330" i="1" s="1"/>
  <c r="R331" i="1"/>
  <c r="X331" i="1"/>
  <c r="Y331" i="1" s="1"/>
  <c r="Q331" i="1"/>
  <c r="P331" i="1"/>
  <c r="AJ325" i="1"/>
  <c r="AK325" i="1" s="1"/>
  <c r="U329" i="1"/>
  <c r="V329" i="1" s="1"/>
  <c r="AD328" i="1"/>
  <c r="H328" i="1" s="1"/>
  <c r="I328" i="1" s="1"/>
  <c r="J328" i="1" s="1"/>
  <c r="AH328" i="1"/>
  <c r="AI328" i="1" s="1"/>
  <c r="AF329" i="1"/>
  <c r="AG329" i="1" s="1"/>
  <c r="AE329" i="1"/>
  <c r="S330" i="1"/>
  <c r="T330" i="1" s="1"/>
  <c r="W330" i="1" s="1"/>
  <c r="M332" i="1"/>
  <c r="N332" i="1" s="1"/>
  <c r="D333" i="1"/>
  <c r="AL328" i="1"/>
  <c r="AJ327" i="1"/>
  <c r="AK327" i="1" s="1"/>
  <c r="U330" i="1" l="1"/>
  <c r="V330" i="1" s="1"/>
  <c r="Z330" i="1"/>
  <c r="AA330" i="1"/>
  <c r="M333" i="1"/>
  <c r="N333" i="1" s="1"/>
  <c r="D334" i="1"/>
  <c r="R332" i="1"/>
  <c r="P332" i="1"/>
  <c r="Q332" i="1"/>
  <c r="X332" i="1"/>
  <c r="Y332" i="1" s="1"/>
  <c r="AJ328" i="1"/>
  <c r="AK328" i="1" s="1"/>
  <c r="G328" i="1"/>
  <c r="S331" i="1"/>
  <c r="U331" i="1" s="1"/>
  <c r="V331" i="1" s="1"/>
  <c r="AD329" i="1"/>
  <c r="H329" i="1" s="1"/>
  <c r="I329" i="1" s="1"/>
  <c r="J329" i="1" s="1"/>
  <c r="AH329" i="1"/>
  <c r="AI329" i="1" s="1"/>
  <c r="F328" i="1"/>
  <c r="E328" i="1" s="1"/>
  <c r="T331" i="1"/>
  <c r="W331" i="1" s="1"/>
  <c r="Z331" i="1" s="1"/>
  <c r="AB331" i="1"/>
  <c r="AC331" i="1" s="1"/>
  <c r="AE330" i="1"/>
  <c r="AF330" i="1"/>
  <c r="AG330" i="1" s="1"/>
  <c r="F329" i="1" l="1"/>
  <c r="E329" i="1" s="1"/>
  <c r="AF331" i="1"/>
  <c r="AG331" i="1" s="1"/>
  <c r="AE331" i="1"/>
  <c r="G329" i="1"/>
  <c r="S332" i="1"/>
  <c r="U332" i="1" s="1"/>
  <c r="V332" i="1" s="1"/>
  <c r="M334" i="1"/>
  <c r="N334" i="1" s="1"/>
  <c r="D335" i="1"/>
  <c r="AD330" i="1"/>
  <c r="H330" i="1" s="1"/>
  <c r="I330" i="1" s="1"/>
  <c r="J330" i="1" s="1"/>
  <c r="AH330" i="1"/>
  <c r="AI330" i="1" s="1"/>
  <c r="AA331" i="1"/>
  <c r="AJ329" i="1"/>
  <c r="AK329" i="1" s="1"/>
  <c r="AB332" i="1"/>
  <c r="AC332" i="1" s="1"/>
  <c r="T332" i="1"/>
  <c r="W332" i="1" s="1"/>
  <c r="Z332" i="1" s="1"/>
  <c r="AL329" i="1"/>
  <c r="R333" i="1"/>
  <c r="X333" i="1"/>
  <c r="Y333" i="1" s="1"/>
  <c r="Q333" i="1"/>
  <c r="P333" i="1"/>
  <c r="AL330" i="1" l="1"/>
  <c r="AB333" i="1"/>
  <c r="AC333" i="1" s="1"/>
  <c r="AA332" i="1"/>
  <c r="AD331" i="1"/>
  <c r="H331" i="1" s="1"/>
  <c r="I331" i="1" s="1"/>
  <c r="J331" i="1" s="1"/>
  <c r="AH331" i="1"/>
  <c r="AI331" i="1" s="1"/>
  <c r="AJ330" i="1"/>
  <c r="AK330" i="1" s="1"/>
  <c r="M335" i="1"/>
  <c r="N335" i="1" s="1"/>
  <c r="D336" i="1"/>
  <c r="F330" i="1"/>
  <c r="E330" i="1" s="1"/>
  <c r="S333" i="1"/>
  <c r="T333" i="1" s="1"/>
  <c r="W333" i="1" s="1"/>
  <c r="AE332" i="1"/>
  <c r="AF332" i="1"/>
  <c r="AG332" i="1" s="1"/>
  <c r="R334" i="1"/>
  <c r="Q334" i="1"/>
  <c r="X334" i="1"/>
  <c r="Y334" i="1" s="1"/>
  <c r="P334" i="1"/>
  <c r="AL331" i="1"/>
  <c r="G330" i="1"/>
  <c r="U333" i="1" l="1"/>
  <c r="V333" i="1" s="1"/>
  <c r="G331" i="1"/>
  <c r="F331" i="1"/>
  <c r="E331" i="1" s="1"/>
  <c r="Z333" i="1"/>
  <c r="AA333" i="1"/>
  <c r="S334" i="1"/>
  <c r="U334" i="1" s="1"/>
  <c r="V334" i="1" s="1"/>
  <c r="M336" i="1"/>
  <c r="N336" i="1" s="1"/>
  <c r="D337" i="1"/>
  <c r="AJ331" i="1"/>
  <c r="AK331" i="1" s="1"/>
  <c r="AD332" i="1"/>
  <c r="H332" i="1" s="1"/>
  <c r="I332" i="1" s="1"/>
  <c r="J332" i="1" s="1"/>
  <c r="AH332" i="1"/>
  <c r="AI332" i="1" s="1"/>
  <c r="AF333" i="1"/>
  <c r="AG333" i="1" s="1"/>
  <c r="AE333" i="1"/>
  <c r="T334" i="1"/>
  <c r="W334" i="1" s="1"/>
  <c r="Z334" i="1" s="1"/>
  <c r="AL332" i="1"/>
  <c r="AB334" i="1"/>
  <c r="AC334" i="1" s="1"/>
  <c r="AA334" i="1"/>
  <c r="G332" i="1"/>
  <c r="F332" i="1"/>
  <c r="E332" i="1" s="1"/>
  <c r="R335" i="1"/>
  <c r="Q335" i="1"/>
  <c r="X335" i="1"/>
  <c r="Y335" i="1" s="1"/>
  <c r="P335" i="1"/>
  <c r="AB335" i="1" l="1"/>
  <c r="AC335" i="1" s="1"/>
  <c r="AD334" i="1"/>
  <c r="H334" i="1" s="1"/>
  <c r="I334" i="1" s="1"/>
  <c r="J334" i="1" s="1"/>
  <c r="AJ332" i="1"/>
  <c r="AK332" i="1" s="1"/>
  <c r="M337" i="1"/>
  <c r="N337" i="1" s="1"/>
  <c r="D338" i="1"/>
  <c r="AD333" i="1"/>
  <c r="H333" i="1" s="1"/>
  <c r="I333" i="1" s="1"/>
  <c r="J333" i="1" s="1"/>
  <c r="AH333" i="1"/>
  <c r="AI333" i="1" s="1"/>
  <c r="S335" i="1"/>
  <c r="T335" i="1" s="1"/>
  <c r="W335" i="1" s="1"/>
  <c r="AF334" i="1"/>
  <c r="AG334" i="1" s="1"/>
  <c r="AH334" i="1" s="1"/>
  <c r="AI334" i="1" s="1"/>
  <c r="AE334" i="1"/>
  <c r="AL333" i="1"/>
  <c r="R336" i="1"/>
  <c r="Q336" i="1"/>
  <c r="X336" i="1"/>
  <c r="Y336" i="1" s="1"/>
  <c r="P336" i="1"/>
  <c r="Z335" i="1" l="1"/>
  <c r="AA335" i="1"/>
  <c r="AJ334" i="1"/>
  <c r="AK334" i="1" s="1"/>
  <c r="R337" i="1"/>
  <c r="P337" i="1"/>
  <c r="X337" i="1"/>
  <c r="Y337" i="1" s="1"/>
  <c r="Q337" i="1"/>
  <c r="AB336" i="1"/>
  <c r="AC336" i="1" s="1"/>
  <c r="G334" i="1"/>
  <c r="F334" i="1"/>
  <c r="E334" i="1" s="1"/>
  <c r="U335" i="1"/>
  <c r="V335" i="1" s="1"/>
  <c r="AJ333" i="1"/>
  <c r="AK333" i="1" s="1"/>
  <c r="M338" i="1"/>
  <c r="N338" i="1" s="1"/>
  <c r="D339" i="1"/>
  <c r="F333" i="1"/>
  <c r="E333" i="1" s="1"/>
  <c r="S336" i="1"/>
  <c r="T336" i="1" s="1"/>
  <c r="W336" i="1" s="1"/>
  <c r="AL334" i="1"/>
  <c r="G333" i="1"/>
  <c r="AF335" i="1"/>
  <c r="AG335" i="1" s="1"/>
  <c r="AE335" i="1"/>
  <c r="U336" i="1" l="1"/>
  <c r="V336" i="1" s="1"/>
  <c r="Z336" i="1"/>
  <c r="AA336" i="1"/>
  <c r="M339" i="1"/>
  <c r="N339" i="1" s="1"/>
  <c r="D340" i="1"/>
  <c r="S337" i="1"/>
  <c r="U337" i="1" s="1"/>
  <c r="V337" i="1" s="1"/>
  <c r="AD335" i="1"/>
  <c r="H335" i="1" s="1"/>
  <c r="I335" i="1" s="1"/>
  <c r="J335" i="1" s="1"/>
  <c r="AH335" i="1"/>
  <c r="AI335" i="1" s="1"/>
  <c r="R338" i="1"/>
  <c r="X338" i="1"/>
  <c r="Y338" i="1" s="1"/>
  <c r="Q338" i="1"/>
  <c r="P338" i="1"/>
  <c r="AE336" i="1"/>
  <c r="AF336" i="1"/>
  <c r="AG336" i="1" s="1"/>
  <c r="AB337" i="1"/>
  <c r="AC337" i="1" s="1"/>
  <c r="AL335" i="1" l="1"/>
  <c r="AB338" i="1"/>
  <c r="AC338" i="1" s="1"/>
  <c r="M340" i="1"/>
  <c r="N340" i="1" s="1"/>
  <c r="D341" i="1"/>
  <c r="F335" i="1"/>
  <c r="E335" i="1" s="1"/>
  <c r="AD336" i="1"/>
  <c r="H336" i="1" s="1"/>
  <c r="I336" i="1" s="1"/>
  <c r="J336" i="1" s="1"/>
  <c r="AH336" i="1"/>
  <c r="AI336" i="1" s="1"/>
  <c r="AF337" i="1"/>
  <c r="AG337" i="1" s="1"/>
  <c r="AE337" i="1"/>
  <c r="F336" i="1"/>
  <c r="E336" i="1" s="1"/>
  <c r="S338" i="1"/>
  <c r="T338" i="1" s="1"/>
  <c r="W338" i="1" s="1"/>
  <c r="AJ335" i="1"/>
  <c r="AK335" i="1" s="1"/>
  <c r="T337" i="1"/>
  <c r="W337" i="1" s="1"/>
  <c r="R339" i="1"/>
  <c r="X339" i="1"/>
  <c r="Y339" i="1" s="1"/>
  <c r="Q339" i="1"/>
  <c r="P339" i="1"/>
  <c r="G335" i="1"/>
  <c r="G336" i="1" l="1"/>
  <c r="Z338" i="1"/>
  <c r="AA338" i="1"/>
  <c r="Z337" i="1"/>
  <c r="AA337" i="1"/>
  <c r="S339" i="1"/>
  <c r="T339" i="1" s="1"/>
  <c r="W339" i="1" s="1"/>
  <c r="U338" i="1"/>
  <c r="V338" i="1" s="1"/>
  <c r="M341" i="1"/>
  <c r="N341" i="1" s="1"/>
  <c r="D342" i="1"/>
  <c r="AB339" i="1"/>
  <c r="AC339" i="1" s="1"/>
  <c r="AJ336" i="1"/>
  <c r="AK336" i="1" s="1"/>
  <c r="R340" i="1"/>
  <c r="Q340" i="1"/>
  <c r="X340" i="1"/>
  <c r="Y340" i="1" s="1"/>
  <c r="P340" i="1"/>
  <c r="AE338" i="1"/>
  <c r="AF338" i="1"/>
  <c r="AG338" i="1" s="1"/>
  <c r="AL336" i="1"/>
  <c r="Z339" i="1" l="1"/>
  <c r="AA339" i="1"/>
  <c r="S340" i="1"/>
  <c r="U340" i="1" s="1"/>
  <c r="V340" i="1" s="1"/>
  <c r="M342" i="1"/>
  <c r="N342" i="1" s="1"/>
  <c r="D343" i="1"/>
  <c r="AD338" i="1"/>
  <c r="H338" i="1" s="1"/>
  <c r="I338" i="1" s="1"/>
  <c r="J338" i="1" s="1"/>
  <c r="AH338" i="1"/>
  <c r="AI338" i="1" s="1"/>
  <c r="G338" i="1"/>
  <c r="F338" i="1"/>
  <c r="E338" i="1" s="1"/>
  <c r="AB340" i="1"/>
  <c r="AC340" i="1" s="1"/>
  <c r="AE339" i="1"/>
  <c r="AF339" i="1"/>
  <c r="AG339" i="1" s="1"/>
  <c r="R341" i="1"/>
  <c r="Q341" i="1"/>
  <c r="X341" i="1"/>
  <c r="Y341" i="1" s="1"/>
  <c r="P341" i="1"/>
  <c r="U339" i="1"/>
  <c r="V339" i="1" s="1"/>
  <c r="AD337" i="1"/>
  <c r="AH337" i="1"/>
  <c r="AB341" i="1" l="1"/>
  <c r="AC341" i="1" s="1"/>
  <c r="AI337" i="1"/>
  <c r="AL337" i="1"/>
  <c r="AJ338" i="1"/>
  <c r="AK338" i="1" s="1"/>
  <c r="M343" i="1"/>
  <c r="N343" i="1" s="1"/>
  <c r="D344" i="1"/>
  <c r="T340" i="1"/>
  <c r="W340" i="1" s="1"/>
  <c r="AD339" i="1"/>
  <c r="H339" i="1" s="1"/>
  <c r="I339" i="1" s="1"/>
  <c r="J339" i="1" s="1"/>
  <c r="AH339" i="1"/>
  <c r="AI339" i="1" s="1"/>
  <c r="H337" i="1"/>
  <c r="I337" i="1" s="1"/>
  <c r="J337" i="1" s="1"/>
  <c r="F337" i="1"/>
  <c r="E337" i="1" s="1"/>
  <c r="G337" i="1"/>
  <c r="S341" i="1"/>
  <c r="U341" i="1" s="1"/>
  <c r="V341" i="1" s="1"/>
  <c r="AE340" i="1"/>
  <c r="AF340" i="1"/>
  <c r="AG340" i="1" s="1"/>
  <c r="R342" i="1"/>
  <c r="X342" i="1"/>
  <c r="Y342" i="1" s="1"/>
  <c r="Q342" i="1"/>
  <c r="P342" i="1"/>
  <c r="AL338" i="1"/>
  <c r="G339" i="1" l="1"/>
  <c r="T341" i="1"/>
  <c r="W341" i="1" s="1"/>
  <c r="Z340" i="1"/>
  <c r="AA340" i="1"/>
  <c r="R343" i="1"/>
  <c r="P343" i="1"/>
  <c r="Q343" i="1"/>
  <c r="X343" i="1"/>
  <c r="Y343" i="1" s="1"/>
  <c r="AF341" i="1"/>
  <c r="AG341" i="1" s="1"/>
  <c r="AE341" i="1"/>
  <c r="S342" i="1"/>
  <c r="U342" i="1" s="1"/>
  <c r="V342" i="1" s="1"/>
  <c r="AJ339" i="1"/>
  <c r="AK339" i="1" s="1"/>
  <c r="T342" i="1"/>
  <c r="W342" i="1" s="1"/>
  <c r="Z342" i="1" s="1"/>
  <c r="AB342" i="1"/>
  <c r="AC342" i="1" s="1"/>
  <c r="AA342" i="1"/>
  <c r="AL339" i="1"/>
  <c r="M344" i="1"/>
  <c r="N344" i="1" s="1"/>
  <c r="D345" i="1"/>
  <c r="AJ337" i="1"/>
  <c r="AK337" i="1" s="1"/>
  <c r="F339" i="1"/>
  <c r="E339" i="1" s="1"/>
  <c r="R344" i="1" l="1"/>
  <c r="X344" i="1"/>
  <c r="Y344" i="1" s="1"/>
  <c r="P344" i="1"/>
  <c r="Q344" i="1"/>
  <c r="AE342" i="1"/>
  <c r="AF342" i="1"/>
  <c r="AG342" i="1" s="1"/>
  <c r="AB343" i="1"/>
  <c r="AC343" i="1" s="1"/>
  <c r="AD340" i="1"/>
  <c r="AH340" i="1"/>
  <c r="Z341" i="1"/>
  <c r="AA341" i="1"/>
  <c r="M345" i="1"/>
  <c r="N345" i="1" s="1"/>
  <c r="D346" i="1"/>
  <c r="AD342" i="1"/>
  <c r="H342" i="1" s="1"/>
  <c r="I342" i="1" s="1"/>
  <c r="J342" i="1" s="1"/>
  <c r="AH342" i="1"/>
  <c r="AI342" i="1" s="1"/>
  <c r="S343" i="1"/>
  <c r="T343" i="1" s="1"/>
  <c r="W343" i="1" s="1"/>
  <c r="Z343" i="1" l="1"/>
  <c r="AA343" i="1"/>
  <c r="U343" i="1"/>
  <c r="V343" i="1" s="1"/>
  <c r="R345" i="1"/>
  <c r="X345" i="1"/>
  <c r="Y345" i="1" s="1"/>
  <c r="Q345" i="1"/>
  <c r="P345" i="1"/>
  <c r="H340" i="1"/>
  <c r="I340" i="1" s="1"/>
  <c r="J340" i="1" s="1"/>
  <c r="G340" i="1"/>
  <c r="F340" i="1"/>
  <c r="E340" i="1" s="1"/>
  <c r="AL342" i="1"/>
  <c r="S344" i="1"/>
  <c r="U344" i="1" s="1"/>
  <c r="V344" i="1" s="1"/>
  <c r="AB344" i="1"/>
  <c r="AC344" i="1" s="1"/>
  <c r="AJ342" i="1"/>
  <c r="AK342" i="1" s="1"/>
  <c r="M346" i="1"/>
  <c r="N346" i="1" s="1"/>
  <c r="D347" i="1"/>
  <c r="AD341" i="1"/>
  <c r="AH341" i="1"/>
  <c r="AI340" i="1"/>
  <c r="AL340" i="1"/>
  <c r="AF343" i="1"/>
  <c r="AG343" i="1" s="1"/>
  <c r="AE343" i="1"/>
  <c r="F342" i="1"/>
  <c r="E342" i="1" s="1"/>
  <c r="G342" i="1"/>
  <c r="T344" i="1"/>
  <c r="W344" i="1" s="1"/>
  <c r="Z344" i="1" s="1"/>
  <c r="AJ340" i="1" l="1"/>
  <c r="AK340" i="1" s="1"/>
  <c r="H341" i="1"/>
  <c r="I341" i="1" s="1"/>
  <c r="J341" i="1" s="1"/>
  <c r="F341" i="1"/>
  <c r="E341" i="1" s="1"/>
  <c r="G341" i="1"/>
  <c r="R346" i="1"/>
  <c r="Q346" i="1"/>
  <c r="P346" i="1"/>
  <c r="X346" i="1"/>
  <c r="Y346" i="1" s="1"/>
  <c r="AE344" i="1"/>
  <c r="AF344" i="1"/>
  <c r="AG344" i="1" s="1"/>
  <c r="S345" i="1"/>
  <c r="U345" i="1" s="1"/>
  <c r="V345" i="1" s="1"/>
  <c r="AD343" i="1"/>
  <c r="H343" i="1" s="1"/>
  <c r="I343" i="1" s="1"/>
  <c r="J343" i="1" s="1"/>
  <c r="AH343" i="1"/>
  <c r="AI343" i="1" s="1"/>
  <c r="F343" i="1"/>
  <c r="E343" i="1" s="1"/>
  <c r="AI341" i="1"/>
  <c r="AL341" i="1"/>
  <c r="M347" i="1"/>
  <c r="N347" i="1" s="1"/>
  <c r="D348" i="1"/>
  <c r="AA344" i="1"/>
  <c r="T345" i="1"/>
  <c r="W345" i="1" s="1"/>
  <c r="Z345" i="1" s="1"/>
  <c r="AB345" i="1"/>
  <c r="AC345" i="1" s="1"/>
  <c r="AA345" i="1"/>
  <c r="AE345" i="1" l="1"/>
  <c r="AF345" i="1"/>
  <c r="AG345" i="1" s="1"/>
  <c r="AD344" i="1"/>
  <c r="H344" i="1" s="1"/>
  <c r="I344" i="1" s="1"/>
  <c r="J344" i="1" s="1"/>
  <c r="AH344" i="1"/>
  <c r="AI344" i="1" s="1"/>
  <c r="R347" i="1"/>
  <c r="X347" i="1"/>
  <c r="Y347" i="1" s="1"/>
  <c r="P347" i="1"/>
  <c r="Q347" i="1"/>
  <c r="AJ341" i="1"/>
  <c r="AK341" i="1" s="1"/>
  <c r="AL344" i="1"/>
  <c r="AB346" i="1"/>
  <c r="AC346" i="1" s="1"/>
  <c r="S346" i="1"/>
  <c r="U346" i="1" s="1"/>
  <c r="V346" i="1" s="1"/>
  <c r="AD345" i="1"/>
  <c r="H345" i="1" s="1"/>
  <c r="I345" i="1" s="1"/>
  <c r="J345" i="1" s="1"/>
  <c r="AH345" i="1"/>
  <c r="AI345" i="1" s="1"/>
  <c r="M348" i="1"/>
  <c r="N348" i="1" s="1"/>
  <c r="D349" i="1"/>
  <c r="G343" i="1"/>
  <c r="AJ343" i="1"/>
  <c r="AK343" i="1" s="1"/>
  <c r="F344" i="1"/>
  <c r="E344" i="1" s="1"/>
  <c r="G344" i="1"/>
  <c r="T346" i="1"/>
  <c r="W346" i="1" s="1"/>
  <c r="Z346" i="1" s="1"/>
  <c r="AL343" i="1"/>
  <c r="R348" i="1" l="1"/>
  <c r="X348" i="1"/>
  <c r="Y348" i="1" s="1"/>
  <c r="P348" i="1"/>
  <c r="Q348" i="1"/>
  <c r="AE346" i="1"/>
  <c r="AF346" i="1"/>
  <c r="AG346" i="1" s="1"/>
  <c r="S347" i="1"/>
  <c r="U347" i="1" s="1"/>
  <c r="V347" i="1" s="1"/>
  <c r="AB347" i="1"/>
  <c r="AC347" i="1" s="1"/>
  <c r="AJ344" i="1"/>
  <c r="AK344" i="1" s="1"/>
  <c r="AL345" i="1"/>
  <c r="M349" i="1"/>
  <c r="N349" i="1" s="1"/>
  <c r="D350" i="1"/>
  <c r="AJ345" i="1"/>
  <c r="AK345" i="1" s="1"/>
  <c r="AA346" i="1"/>
  <c r="T347" i="1"/>
  <c r="W347" i="1" s="1"/>
  <c r="Z347" i="1" s="1"/>
  <c r="G345" i="1"/>
  <c r="F345" i="1"/>
  <c r="E345" i="1" s="1"/>
  <c r="M350" i="1" l="1"/>
  <c r="N350" i="1" s="1"/>
  <c r="D351" i="1"/>
  <c r="AD346" i="1"/>
  <c r="H346" i="1" s="1"/>
  <c r="I346" i="1" s="1"/>
  <c r="J346" i="1" s="1"/>
  <c r="AH346" i="1"/>
  <c r="AI346" i="1" s="1"/>
  <c r="R349" i="1"/>
  <c r="Q349" i="1"/>
  <c r="X349" i="1"/>
  <c r="Y349" i="1" s="1"/>
  <c r="P349" i="1"/>
  <c r="AA347" i="1"/>
  <c r="AL346" i="1"/>
  <c r="S348" i="1"/>
  <c r="U348" i="1" s="1"/>
  <c r="V348" i="1" s="1"/>
  <c r="AB348" i="1"/>
  <c r="AC348" i="1" s="1"/>
  <c r="AF347" i="1"/>
  <c r="AG347" i="1" s="1"/>
  <c r="AE347" i="1"/>
  <c r="F346" i="1"/>
  <c r="E346" i="1" s="1"/>
  <c r="G346" i="1"/>
  <c r="T348" i="1"/>
  <c r="W348" i="1" s="1"/>
  <c r="Z348" i="1" s="1"/>
  <c r="AA348" i="1" l="1"/>
  <c r="S349" i="1"/>
  <c r="T349" i="1" s="1"/>
  <c r="W349" i="1" s="1"/>
  <c r="AJ346" i="1"/>
  <c r="AK346" i="1" s="1"/>
  <c r="M351" i="1"/>
  <c r="N351" i="1" s="1"/>
  <c r="D352" i="1"/>
  <c r="AE348" i="1"/>
  <c r="AF348" i="1"/>
  <c r="AG348" i="1" s="1"/>
  <c r="AD347" i="1"/>
  <c r="H347" i="1" s="1"/>
  <c r="I347" i="1" s="1"/>
  <c r="J347" i="1" s="1"/>
  <c r="AH347" i="1"/>
  <c r="AI347" i="1" s="1"/>
  <c r="AB349" i="1"/>
  <c r="AC349" i="1" s="1"/>
  <c r="R350" i="1"/>
  <c r="Q350" i="1"/>
  <c r="X350" i="1"/>
  <c r="Y350" i="1" s="1"/>
  <c r="P350" i="1"/>
  <c r="Z349" i="1" l="1"/>
  <c r="AA349" i="1"/>
  <c r="AB350" i="1"/>
  <c r="AC350" i="1" s="1"/>
  <c r="S350" i="1"/>
  <c r="T350" i="1" s="1"/>
  <c r="W350" i="1" s="1"/>
  <c r="R351" i="1"/>
  <c r="P351" i="1"/>
  <c r="X351" i="1"/>
  <c r="Y351" i="1" s="1"/>
  <c r="Q351" i="1"/>
  <c r="AD348" i="1"/>
  <c r="H348" i="1" s="1"/>
  <c r="I348" i="1" s="1"/>
  <c r="J348" i="1" s="1"/>
  <c r="AH348" i="1"/>
  <c r="AI348" i="1" s="1"/>
  <c r="G347" i="1"/>
  <c r="AF349" i="1"/>
  <c r="AG349" i="1" s="1"/>
  <c r="AE349" i="1"/>
  <c r="AJ347" i="1"/>
  <c r="AK347" i="1" s="1"/>
  <c r="AL348" i="1"/>
  <c r="M352" i="1"/>
  <c r="N352" i="1" s="1"/>
  <c r="D353" i="1"/>
  <c r="U349" i="1"/>
  <c r="V349" i="1" s="1"/>
  <c r="F347" i="1"/>
  <c r="E347" i="1" s="1"/>
  <c r="AL347" i="1"/>
  <c r="Z350" i="1" l="1"/>
  <c r="AA350" i="1"/>
  <c r="R352" i="1"/>
  <c r="P352" i="1"/>
  <c r="X352" i="1"/>
  <c r="Y352" i="1" s="1"/>
  <c r="Q352" i="1"/>
  <c r="M353" i="1"/>
  <c r="N353" i="1" s="1"/>
  <c r="D354" i="1"/>
  <c r="AJ348" i="1"/>
  <c r="AK348" i="1" s="1"/>
  <c r="S351" i="1"/>
  <c r="U351" i="1" s="1"/>
  <c r="V351" i="1" s="1"/>
  <c r="F348" i="1"/>
  <c r="E348" i="1" s="1"/>
  <c r="U350" i="1"/>
  <c r="V350" i="1" s="1"/>
  <c r="AD349" i="1"/>
  <c r="H349" i="1" s="1"/>
  <c r="I349" i="1" s="1"/>
  <c r="J349" i="1" s="1"/>
  <c r="AH349" i="1"/>
  <c r="AI349" i="1" s="1"/>
  <c r="AB351" i="1"/>
  <c r="AC351" i="1" s="1"/>
  <c r="G348" i="1"/>
  <c r="AE350" i="1"/>
  <c r="AF350" i="1"/>
  <c r="AG350" i="1" s="1"/>
  <c r="AF351" i="1" l="1"/>
  <c r="AG351" i="1" s="1"/>
  <c r="AE351" i="1"/>
  <c r="AJ349" i="1"/>
  <c r="AK349" i="1" s="1"/>
  <c r="T351" i="1"/>
  <c r="W351" i="1" s="1"/>
  <c r="M354" i="1"/>
  <c r="N354" i="1" s="1"/>
  <c r="D355" i="1"/>
  <c r="G349" i="1"/>
  <c r="S352" i="1"/>
  <c r="U352" i="1" s="1"/>
  <c r="V352" i="1" s="1"/>
  <c r="AD350" i="1"/>
  <c r="H350" i="1" s="1"/>
  <c r="I350" i="1" s="1"/>
  <c r="J350" i="1" s="1"/>
  <c r="AH350" i="1"/>
  <c r="AI350" i="1" s="1"/>
  <c r="G350" i="1"/>
  <c r="AL349" i="1"/>
  <c r="R353" i="1"/>
  <c r="X353" i="1"/>
  <c r="Y353" i="1" s="1"/>
  <c r="P353" i="1"/>
  <c r="Q353" i="1"/>
  <c r="F349" i="1"/>
  <c r="E349" i="1" s="1"/>
  <c r="AB352" i="1"/>
  <c r="AC352" i="1" s="1"/>
  <c r="F350" i="1" l="1"/>
  <c r="E350" i="1" s="1"/>
  <c r="T352" i="1"/>
  <c r="W352" i="1" s="1"/>
  <c r="AJ350" i="1"/>
  <c r="AK350" i="1" s="1"/>
  <c r="M355" i="1"/>
  <c r="N355" i="1" s="1"/>
  <c r="D356" i="1"/>
  <c r="Z351" i="1"/>
  <c r="AA351" i="1"/>
  <c r="AF352" i="1"/>
  <c r="AG352" i="1" s="1"/>
  <c r="AE352" i="1"/>
  <c r="S353" i="1"/>
  <c r="T353" i="1" s="1"/>
  <c r="W353" i="1" s="1"/>
  <c r="AB353" i="1"/>
  <c r="AC353" i="1" s="1"/>
  <c r="R354" i="1"/>
  <c r="X354" i="1"/>
  <c r="Y354" i="1" s="1"/>
  <c r="P354" i="1"/>
  <c r="Q354" i="1"/>
  <c r="AL350" i="1"/>
  <c r="Z352" i="1" l="1"/>
  <c r="AA352" i="1"/>
  <c r="AD352" i="1" s="1"/>
  <c r="H352" i="1" s="1"/>
  <c r="I352" i="1" s="1"/>
  <c r="J352" i="1" s="1"/>
  <c r="Z353" i="1"/>
  <c r="AA353" i="1"/>
  <c r="AE353" i="1"/>
  <c r="AF353" i="1"/>
  <c r="AG353" i="1" s="1"/>
  <c r="S354" i="1"/>
  <c r="U354" i="1" s="1"/>
  <c r="V354" i="1" s="1"/>
  <c r="AB354" i="1"/>
  <c r="AC354" i="1" s="1"/>
  <c r="U353" i="1"/>
  <c r="V353" i="1" s="1"/>
  <c r="F352" i="1"/>
  <c r="E352" i="1" s="1"/>
  <c r="G352" i="1"/>
  <c r="AD351" i="1"/>
  <c r="AH351" i="1"/>
  <c r="M356" i="1"/>
  <c r="N356" i="1" s="1"/>
  <c r="D357" i="1"/>
  <c r="R355" i="1"/>
  <c r="X355" i="1"/>
  <c r="Y355" i="1" s="1"/>
  <c r="P355" i="1"/>
  <c r="Q355" i="1"/>
  <c r="T354" i="1" l="1"/>
  <c r="W354" i="1" s="1"/>
  <c r="Z354" i="1" s="1"/>
  <c r="AH352" i="1"/>
  <c r="S355" i="1"/>
  <c r="U355" i="1" s="1"/>
  <c r="V355" i="1" s="1"/>
  <c r="AB355" i="1"/>
  <c r="AC355" i="1" s="1"/>
  <c r="R356" i="1"/>
  <c r="P356" i="1"/>
  <c r="Q356" i="1"/>
  <c r="X356" i="1"/>
  <c r="Y356" i="1" s="1"/>
  <c r="H351" i="1"/>
  <c r="I351" i="1" s="1"/>
  <c r="J351" i="1" s="1"/>
  <c r="G351" i="1"/>
  <c r="F351" i="1"/>
  <c r="E351" i="1" s="1"/>
  <c r="AD353" i="1"/>
  <c r="H353" i="1" s="1"/>
  <c r="I353" i="1" s="1"/>
  <c r="J353" i="1" s="1"/>
  <c r="AH353" i="1"/>
  <c r="AI353" i="1" s="1"/>
  <c r="T355" i="1"/>
  <c r="W355" i="1" s="1"/>
  <c r="Z355" i="1" s="1"/>
  <c r="M357" i="1"/>
  <c r="N357" i="1" s="1"/>
  <c r="D358" i="1"/>
  <c r="AI351" i="1"/>
  <c r="AL351" i="1"/>
  <c r="AE354" i="1"/>
  <c r="AF354" i="1"/>
  <c r="AG354" i="1" s="1"/>
  <c r="F353" i="1" l="1"/>
  <c r="E353" i="1" s="1"/>
  <c r="G353" i="1"/>
  <c r="AA354" i="1"/>
  <c r="AI352" i="1"/>
  <c r="AJ352" i="1" s="1"/>
  <c r="AK352" i="1" s="1"/>
  <c r="AL352" i="1"/>
  <c r="AJ351" i="1"/>
  <c r="AK351" i="1" s="1"/>
  <c r="R357" i="1"/>
  <c r="X357" i="1"/>
  <c r="Y357" i="1" s="1"/>
  <c r="P357" i="1"/>
  <c r="Q357" i="1"/>
  <c r="AD354" i="1"/>
  <c r="H354" i="1" s="1"/>
  <c r="I354" i="1" s="1"/>
  <c r="J354" i="1" s="1"/>
  <c r="AH354" i="1"/>
  <c r="AI354" i="1" s="1"/>
  <c r="AB356" i="1"/>
  <c r="AC356" i="1" s="1"/>
  <c r="AA355" i="1"/>
  <c r="AL354" i="1"/>
  <c r="M358" i="1"/>
  <c r="N358" i="1" s="1"/>
  <c r="D359" i="1"/>
  <c r="AJ353" i="1"/>
  <c r="AK353" i="1" s="1"/>
  <c r="AL353" i="1"/>
  <c r="S356" i="1"/>
  <c r="T356" i="1" s="1"/>
  <c r="W356" i="1" s="1"/>
  <c r="AE355" i="1"/>
  <c r="AF355" i="1"/>
  <c r="AG355" i="1" s="1"/>
  <c r="Z356" i="1" l="1"/>
  <c r="AA356" i="1"/>
  <c r="U356" i="1"/>
  <c r="V356" i="1" s="1"/>
  <c r="R358" i="1"/>
  <c r="X358" i="1"/>
  <c r="Y358" i="1" s="1"/>
  <c r="P358" i="1"/>
  <c r="Q358" i="1"/>
  <c r="AD355" i="1"/>
  <c r="H355" i="1" s="1"/>
  <c r="I355" i="1" s="1"/>
  <c r="J355" i="1" s="1"/>
  <c r="AH355" i="1"/>
  <c r="AI355" i="1" s="1"/>
  <c r="AJ354" i="1"/>
  <c r="AK354" i="1" s="1"/>
  <c r="S357" i="1"/>
  <c r="U357" i="1" s="1"/>
  <c r="V357" i="1" s="1"/>
  <c r="AB357" i="1"/>
  <c r="AC357" i="1" s="1"/>
  <c r="G354" i="1"/>
  <c r="M359" i="1"/>
  <c r="N359" i="1" s="1"/>
  <c r="D360" i="1"/>
  <c r="AE356" i="1"/>
  <c r="AF356" i="1"/>
  <c r="AG356" i="1" s="1"/>
  <c r="T357" i="1"/>
  <c r="W357" i="1" s="1"/>
  <c r="Z357" i="1" s="1"/>
  <c r="F354" i="1"/>
  <c r="E354" i="1" s="1"/>
  <c r="R359" i="1" l="1"/>
  <c r="Q359" i="1"/>
  <c r="X359" i="1"/>
  <c r="Y359" i="1" s="1"/>
  <c r="P359" i="1"/>
  <c r="AA357" i="1"/>
  <c r="AJ355" i="1"/>
  <c r="AK355" i="1" s="1"/>
  <c r="S358" i="1"/>
  <c r="U358" i="1" s="1"/>
  <c r="V358" i="1" s="1"/>
  <c r="AB358" i="1"/>
  <c r="AC358" i="1" s="1"/>
  <c r="G355" i="1"/>
  <c r="AD356" i="1"/>
  <c r="H356" i="1" s="1"/>
  <c r="I356" i="1" s="1"/>
  <c r="J356" i="1" s="1"/>
  <c r="AH356" i="1"/>
  <c r="AI356" i="1" s="1"/>
  <c r="M360" i="1"/>
  <c r="N360" i="1" s="1"/>
  <c r="D361" i="1"/>
  <c r="AF357" i="1"/>
  <c r="AG357" i="1" s="1"/>
  <c r="AE357" i="1"/>
  <c r="T358" i="1"/>
  <c r="W358" i="1" s="1"/>
  <c r="Z358" i="1" s="1"/>
  <c r="F355" i="1"/>
  <c r="E355" i="1" s="1"/>
  <c r="AL355" i="1"/>
  <c r="R360" i="1" l="1"/>
  <c r="X360" i="1"/>
  <c r="Y360" i="1" s="1"/>
  <c r="P360" i="1"/>
  <c r="Q360" i="1"/>
  <c r="AJ356" i="1"/>
  <c r="AK356" i="1" s="1"/>
  <c r="AE358" i="1"/>
  <c r="AF358" i="1"/>
  <c r="AG358" i="1" s="1"/>
  <c r="S359" i="1"/>
  <c r="T359" i="1" s="1"/>
  <c r="W359" i="1" s="1"/>
  <c r="G356" i="1"/>
  <c r="M361" i="1"/>
  <c r="N361" i="1" s="1"/>
  <c r="D362" i="1"/>
  <c r="AL356" i="1"/>
  <c r="AA358" i="1"/>
  <c r="AD357" i="1"/>
  <c r="H357" i="1" s="1"/>
  <c r="I357" i="1" s="1"/>
  <c r="J357" i="1" s="1"/>
  <c r="AH357" i="1"/>
  <c r="AI357" i="1" s="1"/>
  <c r="AB359" i="1"/>
  <c r="AC359" i="1" s="1"/>
  <c r="F356" i="1"/>
  <c r="E356" i="1" s="1"/>
  <c r="U359" i="1" l="1"/>
  <c r="V359" i="1" s="1"/>
  <c r="Z359" i="1"/>
  <c r="AA359" i="1"/>
  <c r="AE359" i="1"/>
  <c r="AF359" i="1"/>
  <c r="AG359" i="1" s="1"/>
  <c r="R361" i="1"/>
  <c r="X361" i="1"/>
  <c r="Y361" i="1" s="1"/>
  <c r="Q361" i="1"/>
  <c r="P361" i="1"/>
  <c r="F357" i="1"/>
  <c r="E357" i="1" s="1"/>
  <c r="AJ357" i="1"/>
  <c r="AK357" i="1" s="1"/>
  <c r="AD358" i="1"/>
  <c r="H358" i="1" s="1"/>
  <c r="I358" i="1" s="1"/>
  <c r="J358" i="1" s="1"/>
  <c r="AH358" i="1"/>
  <c r="AI358" i="1" s="1"/>
  <c r="M362" i="1"/>
  <c r="N362" i="1" s="1"/>
  <c r="D363" i="1"/>
  <c r="G357" i="1"/>
  <c r="AL358" i="1"/>
  <c r="S360" i="1"/>
  <c r="U360" i="1" s="1"/>
  <c r="V360" i="1" s="1"/>
  <c r="AB360" i="1"/>
  <c r="AC360" i="1" s="1"/>
  <c r="AL357" i="1"/>
  <c r="AE360" i="1" l="1"/>
  <c r="AF360" i="1"/>
  <c r="AG360" i="1" s="1"/>
  <c r="T360" i="1"/>
  <c r="W360" i="1" s="1"/>
  <c r="G358" i="1"/>
  <c r="AB361" i="1"/>
  <c r="AC361" i="1" s="1"/>
  <c r="AD359" i="1"/>
  <c r="H359" i="1" s="1"/>
  <c r="I359" i="1" s="1"/>
  <c r="J359" i="1" s="1"/>
  <c r="AH359" i="1"/>
  <c r="AI359" i="1" s="1"/>
  <c r="R362" i="1"/>
  <c r="X362" i="1"/>
  <c r="Y362" i="1" s="1"/>
  <c r="Q362" i="1"/>
  <c r="P362" i="1"/>
  <c r="M363" i="1"/>
  <c r="N363" i="1" s="1"/>
  <c r="D364" i="1"/>
  <c r="AJ358" i="1"/>
  <c r="AK358" i="1"/>
  <c r="F358" i="1"/>
  <c r="E358" i="1" s="1"/>
  <c r="S361" i="1"/>
  <c r="T361" i="1" s="1"/>
  <c r="W361" i="1" s="1"/>
  <c r="G359" i="1"/>
  <c r="F359" i="1"/>
  <c r="E359" i="1" s="1"/>
  <c r="Z361" i="1" l="1"/>
  <c r="AA361" i="1"/>
  <c r="M364" i="1"/>
  <c r="N364" i="1" s="1"/>
  <c r="D365" i="1"/>
  <c r="AB362" i="1"/>
  <c r="AC362" i="1" s="1"/>
  <c r="AJ359" i="1"/>
  <c r="AK359" i="1" s="1"/>
  <c r="AL359" i="1"/>
  <c r="AE361" i="1"/>
  <c r="AF361" i="1"/>
  <c r="AG361" i="1" s="1"/>
  <c r="U361" i="1"/>
  <c r="V361" i="1" s="1"/>
  <c r="R363" i="1"/>
  <c r="X363" i="1"/>
  <c r="Y363" i="1" s="1"/>
  <c r="Q363" i="1"/>
  <c r="P363" i="1"/>
  <c r="S362" i="1"/>
  <c r="U362" i="1" s="1"/>
  <c r="V362" i="1" s="1"/>
  <c r="Z360" i="1"/>
  <c r="AA360" i="1"/>
  <c r="S363" i="1" l="1"/>
  <c r="U363" i="1" s="1"/>
  <c r="V363" i="1" s="1"/>
  <c r="T362" i="1"/>
  <c r="W362" i="1" s="1"/>
  <c r="T363" i="1"/>
  <c r="W363" i="1" s="1"/>
  <c r="Z363" i="1" s="1"/>
  <c r="AB363" i="1"/>
  <c r="AC363" i="1" s="1"/>
  <c r="AA363" i="1"/>
  <c r="M365" i="1"/>
  <c r="N365" i="1" s="1"/>
  <c r="D366" i="1"/>
  <c r="AD361" i="1"/>
  <c r="H361" i="1" s="1"/>
  <c r="I361" i="1" s="1"/>
  <c r="J361" i="1" s="1"/>
  <c r="AH361" i="1"/>
  <c r="AI361" i="1" s="1"/>
  <c r="AD360" i="1"/>
  <c r="AH360" i="1"/>
  <c r="AL361" i="1"/>
  <c r="AF362" i="1"/>
  <c r="AG362" i="1" s="1"/>
  <c r="AE362" i="1"/>
  <c r="R364" i="1"/>
  <c r="P364" i="1"/>
  <c r="Q364" i="1"/>
  <c r="X364" i="1"/>
  <c r="Y364" i="1" s="1"/>
  <c r="AB364" i="1" l="1"/>
  <c r="AC364" i="1" s="1"/>
  <c r="H360" i="1"/>
  <c r="I360" i="1" s="1"/>
  <c r="J360" i="1" s="1"/>
  <c r="F360" i="1"/>
  <c r="E360" i="1" s="1"/>
  <c r="G360" i="1"/>
  <c r="R365" i="1"/>
  <c r="X365" i="1"/>
  <c r="Y365" i="1" s="1"/>
  <c r="Q365" i="1"/>
  <c r="P365" i="1"/>
  <c r="F361" i="1"/>
  <c r="E361" i="1" s="1"/>
  <c r="AF363" i="1"/>
  <c r="AG363" i="1" s="1"/>
  <c r="AE363" i="1"/>
  <c r="Z362" i="1"/>
  <c r="AA362" i="1"/>
  <c r="S364" i="1"/>
  <c r="T364" i="1" s="1"/>
  <c r="W364" i="1" s="1"/>
  <c r="Z364" i="1" s="1"/>
  <c r="AI360" i="1"/>
  <c r="AL360" i="1"/>
  <c r="AJ361" i="1"/>
  <c r="AK361" i="1" s="1"/>
  <c r="M366" i="1"/>
  <c r="N366" i="1" s="1"/>
  <c r="D367" i="1"/>
  <c r="M367" i="1" s="1"/>
  <c r="N367" i="1" s="1"/>
  <c r="G361" i="1"/>
  <c r="AD363" i="1"/>
  <c r="H363" i="1" s="1"/>
  <c r="I363" i="1" s="1"/>
  <c r="J363" i="1" s="1"/>
  <c r="AH363" i="1"/>
  <c r="AI363" i="1" s="1"/>
  <c r="U364" i="1" l="1"/>
  <c r="V364" i="1" s="1"/>
  <c r="R367" i="1"/>
  <c r="X367" i="1"/>
  <c r="Y367" i="1" s="1"/>
  <c r="Q367" i="1"/>
  <c r="P367" i="1"/>
  <c r="AJ363" i="1"/>
  <c r="AK363" i="1" s="1"/>
  <c r="R366" i="1"/>
  <c r="X366" i="1"/>
  <c r="Y366" i="1" s="1"/>
  <c r="P366" i="1"/>
  <c r="Q366" i="1"/>
  <c r="AJ360" i="1"/>
  <c r="AK360" i="1" s="1"/>
  <c r="AD362" i="1"/>
  <c r="AH362" i="1"/>
  <c r="F363" i="1"/>
  <c r="E363" i="1" s="1"/>
  <c r="G363" i="1"/>
  <c r="S365" i="1"/>
  <c r="U365" i="1" s="1"/>
  <c r="V365" i="1" s="1"/>
  <c r="AA364" i="1"/>
  <c r="AL363" i="1"/>
  <c r="AB365" i="1"/>
  <c r="AC365" i="1" s="1"/>
  <c r="AF364" i="1"/>
  <c r="AG364" i="1" s="1"/>
  <c r="AE364" i="1"/>
  <c r="T365" i="1" l="1"/>
  <c r="W365" i="1" s="1"/>
  <c r="AD364" i="1"/>
  <c r="H364" i="1" s="1"/>
  <c r="I364" i="1" s="1"/>
  <c r="J364" i="1" s="1"/>
  <c r="AH364" i="1"/>
  <c r="AI364" i="1" s="1"/>
  <c r="AI362" i="1"/>
  <c r="AL362" i="1"/>
  <c r="S366" i="1"/>
  <c r="U366" i="1" s="1"/>
  <c r="V366" i="1" s="1"/>
  <c r="AB366" i="1"/>
  <c r="AC366" i="1" s="1"/>
  <c r="AB367" i="1"/>
  <c r="AC367" i="1" s="1"/>
  <c r="AL364" i="1"/>
  <c r="AF365" i="1"/>
  <c r="AG365" i="1" s="1"/>
  <c r="AE365" i="1"/>
  <c r="H362" i="1"/>
  <c r="I362" i="1" s="1"/>
  <c r="J362" i="1" s="1"/>
  <c r="F362" i="1"/>
  <c r="E362" i="1" s="1"/>
  <c r="G362" i="1"/>
  <c r="T366" i="1"/>
  <c r="W366" i="1" s="1"/>
  <c r="Z366" i="1" s="1"/>
  <c r="S367" i="1"/>
  <c r="T367" i="1" s="1"/>
  <c r="W367" i="1" s="1"/>
  <c r="Z365" i="1" l="1"/>
  <c r="AA365" i="1"/>
  <c r="AD365" i="1" s="1"/>
  <c r="H365" i="1" s="1"/>
  <c r="I365" i="1" s="1"/>
  <c r="J365" i="1" s="1"/>
  <c r="Z367" i="1"/>
  <c r="AA367" i="1"/>
  <c r="AE367" i="1"/>
  <c r="AF367" i="1"/>
  <c r="AG367" i="1" s="1"/>
  <c r="AA366" i="1"/>
  <c r="AJ364" i="1"/>
  <c r="AK364" i="1" s="1"/>
  <c r="F364" i="1"/>
  <c r="E364" i="1" s="1"/>
  <c r="F365" i="1"/>
  <c r="E365" i="1" s="1"/>
  <c r="G365" i="1"/>
  <c r="U367" i="1"/>
  <c r="V367" i="1" s="1"/>
  <c r="AE366" i="1"/>
  <c r="AF366" i="1"/>
  <c r="AG366" i="1" s="1"/>
  <c r="AJ362" i="1"/>
  <c r="AK362" i="1" s="1"/>
  <c r="G364" i="1"/>
  <c r="AH365" i="1" l="1"/>
  <c r="AD367" i="1"/>
  <c r="H367" i="1" s="1"/>
  <c r="I367" i="1" s="1"/>
  <c r="J367" i="1" s="1"/>
  <c r="AH367" i="1"/>
  <c r="AI367" i="1" s="1"/>
  <c r="AD366" i="1"/>
  <c r="H366" i="1" s="1"/>
  <c r="I366" i="1" s="1"/>
  <c r="J366" i="1" s="1"/>
  <c r="AH366" i="1"/>
  <c r="AI366" i="1" s="1"/>
  <c r="F367" i="1"/>
  <c r="E367" i="1" s="1"/>
  <c r="G367" i="1"/>
  <c r="AI365" i="1" l="1"/>
  <c r="AJ365" i="1" s="1"/>
  <c r="AK365" i="1" s="1"/>
  <c r="AL365" i="1"/>
  <c r="AJ366" i="1"/>
  <c r="AK366" i="1" s="1"/>
  <c r="G366" i="1"/>
  <c r="AJ367" i="1"/>
  <c r="AK367" i="1" s="1"/>
  <c r="AL367" i="1"/>
  <c r="F366" i="1"/>
  <c r="E366" i="1" s="1"/>
  <c r="AL366" i="1"/>
</calcChain>
</file>

<file path=xl/sharedStrings.xml><?xml version="1.0" encoding="utf-8"?>
<sst xmlns="http://schemas.openxmlformats.org/spreadsheetml/2006/main" count="57" uniqueCount="52">
  <si>
    <t>Time (hrs past local midnight)</t>
  </si>
  <si>
    <t>Eq of Time (minutes)</t>
  </si>
  <si>
    <t>True Solar Time (min)</t>
  </si>
  <si>
    <t>Hour Angle (deg)</t>
  </si>
  <si>
    <t>Date</t>
  </si>
  <si>
    <t>Julian Day</t>
  </si>
  <si>
    <t>Julian Century</t>
  </si>
  <si>
    <t>Sun Eq of Ctr</t>
  </si>
  <si>
    <t>Eccent Earth Orbit</t>
  </si>
  <si>
    <t>Local Time (hrs)</t>
  </si>
  <si>
    <t>Sun Rad Vector (AUs)</t>
  </si>
  <si>
    <t>var y</t>
  </si>
  <si>
    <t>Solar Elevation Angle (deg)</t>
  </si>
  <si>
    <t>Solar Zenith Angle (deg)</t>
  </si>
  <si>
    <t>Solar Azimuth Angle (deg cw from N)</t>
  </si>
  <si>
    <t>HA Sunrise (deg)</t>
  </si>
  <si>
    <t>Sun Declin (deg)</t>
  </si>
  <si>
    <t>Solar Elevation corrected for atm refraction (deg)</t>
  </si>
  <si>
    <t>Approx Atmospheric Refraction (deg)</t>
  </si>
  <si>
    <t>Year</t>
  </si>
  <si>
    <t>Sunrise Time (LST)</t>
  </si>
  <si>
    <t>Sunset Time (LST)</t>
  </si>
  <si>
    <t>Solar Noon (LST)</t>
  </si>
  <si>
    <t>Sunlight Duration (minutes)</t>
  </si>
  <si>
    <t>Mean Obliq Ecliptic (deg)</t>
  </si>
  <si>
    <t>Obliq Corr (deg)</t>
  </si>
  <si>
    <t>Geom Mean Long Sun (deg)</t>
  </si>
  <si>
    <t>Geom Mean Anom Sun (deg)</t>
  </si>
  <si>
    <t>Sun True Long (deg)</t>
  </si>
  <si>
    <t>Sun True Anom (deg)</t>
  </si>
  <si>
    <t>Sun App Long (deg)</t>
  </si>
  <si>
    <t>Sun Rt Ascen (deg)</t>
  </si>
  <si>
    <t>Amrit Vela Start Time</t>
  </si>
  <si>
    <t>Night Duration (minutes)</t>
  </si>
  <si>
    <t>Amrit Vela Duration</t>
  </si>
  <si>
    <t>Latitude (+ to North, - to South)</t>
  </si>
  <si>
    <t>Longitude (+ to East, - to West)</t>
  </si>
  <si>
    <t>UTC Time Zone (+ to East, - to West)</t>
  </si>
  <si>
    <t>Amrit Vela Calculations - Change any of the highlighted cells to get the data for that location and time-of-day for a year.</t>
  </si>
  <si>
    <t>Amrit Vela</t>
  </si>
  <si>
    <t>Amrit Vela is a very important time for Sikhs and 'Pehra' timings have important implications for Amrit vela. Amrit vela is in the 4th pehra of the night and the time when all Sikhs must wake to wash, carry out simran and complete morning nitnem.</t>
  </si>
  <si>
    <t>Days and Nights are divided into 8 pehra's. Each day (from sunrise to sunset) is split into 4 equal pehra's. Each night (from sunset to sunset) is also split into 4 equal pehra's. This means a pehra during the day in the Summer can be longer than a pehra at night in the Summer.</t>
  </si>
  <si>
    <t>As seasons change and days become shorter or longer, Pehra can become longer or shorter (more than and less than 3 hours). Night time is the same. So, Amrit vela is likely to differ in various countries and seasons. However, it is fairly easy to work out the timing.</t>
  </si>
  <si>
    <t>Examples</t>
  </si>
  <si>
    <t>Anandpur</t>
  </si>
  <si>
    <t>London</t>
  </si>
  <si>
    <t>New York</t>
  </si>
  <si>
    <t>Melbourne</t>
  </si>
  <si>
    <t>Vancouver</t>
  </si>
  <si>
    <t>To use this spreadsheet to work out Amrit Vela timings. If you want a specific location (like your home) use Google Maps to find the Latitude and Longitude. Left click in a clear area on Google maps and a box will appear with Latitude and Longitude numbers.</t>
  </si>
  <si>
    <r>
      <rPr>
        <b/>
        <sz val="11"/>
        <color theme="1"/>
        <rFont val="Calibri"/>
        <family val="2"/>
        <scheme val="minor"/>
      </rPr>
      <t>Note:</t>
    </r>
    <r>
      <rPr>
        <sz val="11"/>
        <color theme="1"/>
        <rFont val="Calibri"/>
        <family val="2"/>
        <scheme val="minor"/>
      </rPr>
      <t xml:space="preserve"> The origin of this spreadsheet is from the National Oceanic and Atmospheric Administration (US Department) with added Amrit Vela fields. The spreadsheet may NOT distguish between daylight time savings during summer/ winter so please adjust accordingly.</t>
    </r>
  </si>
  <si>
    <t>The calculations in the NOAA Sunrise/Sunset and Solar Position Calculators are based on equations from Astronomical Algorithms, by Jean Meeus. The sunrise and sunset results are theoretically accurate to within a minute for locations between +/- 72° latitude, and within 10 minutes outside of those latitudes. However, due to variations in atmospheric composition, temperature, pressure and conditions, observed values may vary from calculations.
Please note that calculations in the spreadsheets are only valid for dates between 1901 and 2099, due to an approximation used in the Julian Day calculation.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</si>
</sst>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400]h:mm:ss\ AM/PM"/>
    <numFmt numFmtId="165" formatCode="0.00000000"/>
    <numFmt numFmtId="166" formatCode="h:mm:ss;@"/>
  </numFmts>
  <fonts count="3" x14ac:knownFonts="1">
    <font>
      <sz val="11"/>
      <color theme="1"/>
      <name val="Calibri"/>
      <family val="2"/>
      <scheme val="minor"/>
    </font>
    <font>
      <b/>
      <sz val="14"/>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79998168889431442"/>
        <bgColor indexed="64"/>
      </patternFill>
    </fill>
  </fills>
  <borders count="1">
    <border>
      <left/>
      <right/>
      <top/>
      <bottom/>
      <diagonal/>
    </border>
  </borders>
  <cellStyleXfs count="1">
    <xf numFmtId="0" fontId="0" fillId="0" borderId="0"/>
  </cellStyleXfs>
  <cellXfs count="17">
    <xf numFmtId="0" fontId="0" fillId="0" borderId="0" xfId="0"/>
    <xf numFmtId="14" fontId="0" fillId="0" borderId="0" xfId="0" applyNumberFormat="1"/>
    <xf numFmtId="2" fontId="0" fillId="0" borderId="0" xfId="0" applyNumberFormat="1"/>
    <xf numFmtId="165" fontId="0" fillId="0" borderId="0" xfId="0" applyNumberFormat="1"/>
    <xf numFmtId="0" fontId="0" fillId="0" borderId="0" xfId="0" applyAlignment="1">
      <alignment wrapText="1"/>
    </xf>
    <xf numFmtId="0" fontId="0" fillId="2" borderId="0" xfId="0" applyFill="1"/>
    <xf numFmtId="21" fontId="0" fillId="0" borderId="0" xfId="0" applyNumberFormat="1"/>
    <xf numFmtId="166" fontId="0" fillId="0" borderId="0" xfId="0" applyNumberFormat="1"/>
    <xf numFmtId="164" fontId="0" fillId="0" borderId="0" xfId="0" applyNumberFormat="1"/>
    <xf numFmtId="166" fontId="0" fillId="3" borderId="0" xfId="0" applyNumberFormat="1" applyFill="1"/>
    <xf numFmtId="0" fontId="0" fillId="4" borderId="0" xfId="0" applyFill="1" applyAlignment="1">
      <alignment wrapText="1"/>
    </xf>
    <xf numFmtId="166" fontId="0" fillId="5" borderId="0" xfId="0" applyNumberFormat="1" applyFill="1"/>
    <xf numFmtId="0" fontId="1" fillId="0" borderId="0" xfId="0" applyFont="1"/>
    <xf numFmtId="0" fontId="2" fillId="0" borderId="0" xfId="0" applyFont="1"/>
    <xf numFmtId="0" fontId="0" fillId="0" borderId="0" xfId="0" applyAlignment="1">
      <alignment wrapText="1"/>
    </xf>
    <xf numFmtId="0" fontId="1" fillId="0" borderId="0" xfId="0" applyFont="1" applyFill="1" applyAlignment="1">
      <alignment vertical="top" wrapText="1"/>
    </xf>
    <xf numFmtId="0" fontId="2" fillId="0" borderId="0" xfId="0" applyFont="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Sunlight Dur. (min)</a:t>
            </a:r>
          </a:p>
        </c:rich>
      </c:tx>
      <c:layout/>
      <c:overlay val="0"/>
    </c:title>
    <c:autoTitleDeleted val="0"/>
    <c:plotArea>
      <c:layout/>
      <c:lineChart>
        <c:grouping val="standard"/>
        <c:varyColors val="0"/>
        <c:ser>
          <c:idx val="0"/>
          <c:order val="0"/>
          <c:tx>
            <c:strRef>
              <c:f>Calculations!$H$1</c:f>
              <c:strCache>
                <c:ptCount val="1"/>
                <c:pt idx="0">
                  <c:v>Sunlight Duration (minutes)</c:v>
                </c:pt>
              </c:strCache>
            </c:strRef>
          </c:tx>
          <c:marker>
            <c:symbol val="none"/>
          </c:marker>
          <c:val>
            <c:numRef>
              <c:f>Calculations!$H$2:$H$367</c:f>
              <c:numCache>
                <c:formatCode>General</c:formatCode>
                <c:ptCount val="366"/>
                <c:pt idx="0">
                  <c:v>609.29737442961493</c:v>
                </c:pt>
                <c:pt idx="1">
                  <c:v>609.78902103459507</c:v>
                </c:pt>
                <c:pt idx="2">
                  <c:v>610.3242397897543</c:v>
                </c:pt>
                <c:pt idx="3">
                  <c:v>610.90256273982595</c:v>
                </c:pt>
                <c:pt idx="4">
                  <c:v>611.5234876292003</c:v>
                </c:pt>
                <c:pt idx="5">
                  <c:v>612.18647945728196</c:v>
                </c:pt>
                <c:pt idx="6">
                  <c:v>612.89097211025341</c:v>
                </c:pt>
                <c:pt idx="7">
                  <c:v>613.63637005949056</c:v>
                </c:pt>
                <c:pt idx="8">
                  <c:v>614.42205011665135</c:v>
                </c:pt>
                <c:pt idx="9">
                  <c:v>615.24736323546131</c:v>
                </c:pt>
                <c:pt idx="10">
                  <c:v>616.11163635017385</c:v>
                </c:pt>
                <c:pt idx="11">
                  <c:v>617.01417424080398</c:v>
                </c:pt>
                <c:pt idx="12">
                  <c:v>617.95426141540543</c:v>
                </c:pt>
                <c:pt idx="13">
                  <c:v>618.93116399993175</c:v>
                </c:pt>
                <c:pt idx="14">
                  <c:v>619.94413162650392</c:v>
                </c:pt>
                <c:pt idx="15">
                  <c:v>620.99239931132513</c:v>
                </c:pt>
                <c:pt idx="16">
                  <c:v>622.07518931389757</c:v>
                </c:pt>
                <c:pt idx="17">
                  <c:v>623.19171296968614</c:v>
                </c:pt>
                <c:pt idx="18">
                  <c:v>624.34117248887003</c:v>
                </c:pt>
                <c:pt idx="19">
                  <c:v>625.52276271441895</c:v>
                </c:pt>
                <c:pt idx="20">
                  <c:v>626.73567283326383</c:v>
                </c:pt>
                <c:pt idx="21">
                  <c:v>627.97908803492953</c:v>
                </c:pt>
                <c:pt idx="22">
                  <c:v>629.25219111262641</c:v>
                </c:pt>
                <c:pt idx="23">
                  <c:v>630.55416400234367</c:v>
                </c:pt>
                <c:pt idx="24">
                  <c:v>631.88418925615792</c:v>
                </c:pt>
                <c:pt idx="25">
                  <c:v>633.24145144649481</c:v>
                </c:pt>
                <c:pt idx="26">
                  <c:v>634.62513849868208</c:v>
                </c:pt>
                <c:pt idx="27">
                  <c:v>636.0344429497311</c:v>
                </c:pt>
                <c:pt idx="28">
                  <c:v>637.46856313171338</c:v>
                </c:pt>
                <c:pt idx="29">
                  <c:v>638.92670427873225</c:v>
                </c:pt>
                <c:pt idx="30">
                  <c:v>640.40807955687899</c:v>
                </c:pt>
                <c:pt idx="31">
                  <c:v>641.91191101704931</c:v>
                </c:pt>
                <c:pt idx="32">
                  <c:v>643.4374304708922</c:v>
                </c:pt>
                <c:pt idx="33">
                  <c:v>644.98388029059379</c:v>
                </c:pt>
                <c:pt idx="34">
                  <c:v>646.55051413346371</c:v>
                </c:pt>
                <c:pt idx="35">
                  <c:v>648.13659759269467</c:v>
                </c:pt>
                <c:pt idx="36">
                  <c:v>649.74140877588536</c:v>
                </c:pt>
                <c:pt idx="37">
                  <c:v>651.3642388131866</c:v>
                </c:pt>
                <c:pt idx="38">
                  <c:v>653.00439229714948</c:v>
                </c:pt>
                <c:pt idx="39">
                  <c:v>654.66118765649287</c:v>
                </c:pt>
                <c:pt idx="40">
                  <c:v>656.33395746625183</c:v>
                </c:pt>
                <c:pt idx="41">
                  <c:v>658.0220486967703</c:v>
                </c:pt>
                <c:pt idx="42">
                  <c:v>659.72482290420282</c:v>
                </c:pt>
                <c:pt idx="43">
                  <c:v>661.44165636518221</c:v>
                </c:pt>
                <c:pt idx="44">
                  <c:v>663.17194015841608</c:v>
                </c:pt>
                <c:pt idx="45">
                  <c:v>664.91508019595688</c:v>
                </c:pt>
                <c:pt idx="46">
                  <c:v>666.67049720690011</c:v>
                </c:pt>
                <c:pt idx="47">
                  <c:v>668.43762667630222</c:v>
                </c:pt>
                <c:pt idx="48">
                  <c:v>670.21591874199544</c:v>
                </c:pt>
                <c:pt idx="49">
                  <c:v>672.00483805199508</c:v>
                </c:pt>
                <c:pt idx="50">
                  <c:v>673.80386358514295</c:v>
                </c:pt>
                <c:pt idx="51">
                  <c:v>675.61248843751548</c:v>
                </c:pt>
                <c:pt idx="52">
                  <c:v>677.43021957709516</c:v>
                </c:pt>
                <c:pt idx="53">
                  <c:v>679.25657756908436</c:v>
                </c:pt>
                <c:pt idx="54">
                  <c:v>681.0910962742073</c:v>
                </c:pt>
                <c:pt idx="55">
                  <c:v>682.93332252216965</c:v>
                </c:pt>
                <c:pt idx="56">
                  <c:v>684.78281576243069</c:v>
                </c:pt>
                <c:pt idx="57">
                  <c:v>686.6391476942706</c:v>
                </c:pt>
                <c:pt idx="58">
                  <c:v>688.50190187811563</c:v>
                </c:pt>
                <c:pt idx="59">
                  <c:v>690.37067332985362</c:v>
                </c:pt>
                <c:pt idx="60">
                  <c:v>692.24506809994682</c:v>
                </c:pt>
                <c:pt idx="61">
                  <c:v>694.12470283887023</c:v>
                </c:pt>
                <c:pt idx="62">
                  <c:v>696.00920435043395</c:v>
                </c:pt>
                <c:pt idx="63">
                  <c:v>697.89820913436995</c:v>
                </c:pt>
                <c:pt idx="64">
                  <c:v>699.79136291952557</c:v>
                </c:pt>
                <c:pt idx="65">
                  <c:v>701.68832018887406</c:v>
                </c:pt>
                <c:pt idx="66">
                  <c:v>703.5887436974898</c:v>
                </c:pt>
                <c:pt idx="67">
                  <c:v>705.49230398452619</c:v>
                </c:pt>
                <c:pt idx="68">
                  <c:v>707.39867888020513</c:v>
                </c:pt>
                <c:pt idx="69">
                  <c:v>709.30755300869384</c:v>
                </c:pt>
                <c:pt idx="70">
                  <c:v>711.21861728768715</c:v>
                </c:pt>
                <c:pt idx="71">
                  <c:v>713.13156842549597</c:v>
                </c:pt>
                <c:pt idx="72">
                  <c:v>715.04610841632416</c:v>
                </c:pt>
                <c:pt idx="73">
                  <c:v>716.96194403437107</c:v>
                </c:pt>
                <c:pt idx="74">
                  <c:v>718.87878632738352</c:v>
                </c:pt>
                <c:pt idx="75">
                  <c:v>720.79635011017649</c:v>
                </c:pt>
                <c:pt idx="76">
                  <c:v>722.71435345865791</c:v>
                </c:pt>
                <c:pt idx="77">
                  <c:v>724.63251720481583</c:v>
                </c:pt>
                <c:pt idx="78">
                  <c:v>726.55056443309286</c:v>
                </c:pt>
                <c:pt idx="79">
                  <c:v>728.46821997861991</c:v>
                </c:pt>
                <c:pt idx="80">
                  <c:v>730.38520992760834</c:v>
                </c:pt>
                <c:pt idx="81">
                  <c:v>732.30126112037931</c:v>
                </c:pt>
                <c:pt idx="82">
                  <c:v>734.21610065728942</c:v>
                </c:pt>
                <c:pt idx="83">
                  <c:v>736.12945540801115</c:v>
                </c:pt>
                <c:pt idx="84">
                  <c:v>738.04105152442457</c:v>
                </c:pt>
                <c:pt idx="85">
                  <c:v>739.9506139575318</c:v>
                </c:pt>
                <c:pt idx="86">
                  <c:v>741.85786597873391</c:v>
                </c:pt>
                <c:pt idx="87">
                  <c:v>743.76252870582402</c:v>
                </c:pt>
                <c:pt idx="88">
                  <c:v>745.66432063409786</c:v>
                </c:pt>
                <c:pt idx="89">
                  <c:v>747.5629571729695</c:v>
                </c:pt>
                <c:pt idx="90">
                  <c:v>749.45815018848975</c:v>
                </c:pt>
                <c:pt idx="91">
                  <c:v>751.3496075522504</c:v>
                </c:pt>
                <c:pt idx="92">
                  <c:v>753.23703269711996</c:v>
                </c:pt>
                <c:pt idx="93">
                  <c:v>755.12012418031168</c:v>
                </c:pt>
                <c:pt idx="94">
                  <c:v>756.99857525434243</c:v>
                </c:pt>
                <c:pt idx="95">
                  <c:v>758.87207344644082</c:v>
                </c:pt>
                <c:pt idx="96">
                  <c:v>760.74030014703794</c:v>
                </c:pt>
                <c:pt idx="97">
                  <c:v>762.60293020798304</c:v>
                </c:pt>
                <c:pt idx="98">
                  <c:v>764.45963155122774</c:v>
                </c:pt>
                <c:pt idx="99">
                  <c:v>766.31006478869563</c:v>
                </c:pt>
                <c:pt idx="100">
                  <c:v>768.15388285419726</c:v>
                </c:pt>
                <c:pt idx="101">
                  <c:v>769.9907306481756</c:v>
                </c:pt>
                <c:pt idx="102">
                  <c:v>771.82024469629073</c:v>
                </c:pt>
                <c:pt idx="103">
                  <c:v>773.64205282273576</c:v>
                </c:pt>
                <c:pt idx="104">
                  <c:v>775.45577383935756</c:v>
                </c:pt>
                <c:pt idx="105">
                  <c:v>777.26101725163278</c:v>
                </c:pt>
                <c:pt idx="106">
                  <c:v>779.05738298265987</c:v>
                </c:pt>
                <c:pt idx="107">
                  <c:v>780.84446111634566</c:v>
                </c:pt>
                <c:pt idx="108">
                  <c:v>782.62183166101795</c:v>
                </c:pt>
                <c:pt idx="109">
                  <c:v>784.38906433480111</c:v>
                </c:pt>
                <c:pt idx="110">
                  <c:v>786.14571837406027</c:v>
                </c:pt>
                <c:pt idx="111">
                  <c:v>787.89134236630946</c:v>
                </c:pt>
                <c:pt idx="112">
                  <c:v>789.62547410903653</c:v>
                </c:pt>
                <c:pt idx="113">
                  <c:v>791.34764049592002</c:v>
                </c:pt>
                <c:pt idx="114">
                  <c:v>793.05735743190394</c:v>
                </c:pt>
                <c:pt idx="115">
                  <c:v>794.75412977869723</c:v>
                </c:pt>
                <c:pt idx="116">
                  <c:v>796.43745133224138</c:v>
                </c:pt>
                <c:pt idx="117">
                  <c:v>798.10680483368822</c:v>
                </c:pt>
                <c:pt idx="118">
                  <c:v>799.76166201548313</c:v>
                </c:pt>
                <c:pt idx="119">
                  <c:v>801.40148368407847</c:v>
                </c:pt>
                <c:pt idx="120">
                  <c:v>803.02571984086933</c:v>
                </c:pt>
                <c:pt idx="121">
                  <c:v>804.63380984278911</c:v>
                </c:pt>
                <c:pt idx="122">
                  <c:v>806.22518260413165</c:v>
                </c:pt>
                <c:pt idx="123">
                  <c:v>807.79925684094883</c:v>
                </c:pt>
                <c:pt idx="124">
                  <c:v>809.35544135941927</c:v>
                </c:pt>
                <c:pt idx="125">
                  <c:v>810.89313538945464</c:v>
                </c:pt>
                <c:pt idx="126">
                  <c:v>812.41172896470209</c:v>
                </c:pt>
                <c:pt idx="127">
                  <c:v>813.9106033500417</c:v>
                </c:pt>
                <c:pt idx="128">
                  <c:v>815.38913151750114</c:v>
                </c:pt>
                <c:pt idx="129">
                  <c:v>816.84667867136932</c:v>
                </c:pt>
                <c:pt idx="130">
                  <c:v>818.28260282316057</c:v>
                </c:pt>
                <c:pt idx="131">
                  <c:v>819.69625541687242</c:v>
                </c:pt>
                <c:pt idx="132">
                  <c:v>821.08698200477158</c:v>
                </c:pt>
                <c:pt idx="133">
                  <c:v>822.4541229737813</c:v>
                </c:pt>
                <c:pt idx="134">
                  <c:v>823.79701432225852</c:v>
                </c:pt>
                <c:pt idx="135">
                  <c:v>825.11498848672022</c:v>
                </c:pt>
                <c:pt idx="136">
                  <c:v>826.40737521783365</c:v>
                </c:pt>
                <c:pt idx="137">
                  <c:v>827.67350250468178</c:v>
                </c:pt>
                <c:pt idx="138">
                  <c:v>828.91269754604048</c:v>
                </c:pt>
                <c:pt idx="139">
                  <c:v>830.12428776710181</c:v>
                </c:pt>
                <c:pt idx="140">
                  <c:v>831.30760187977535</c:v>
                </c:pt>
                <c:pt idx="141">
                  <c:v>832.4619709843513</c:v>
                </c:pt>
                <c:pt idx="142">
                  <c:v>833.58672971001647</c:v>
                </c:pt>
                <c:pt idx="143">
                  <c:v>834.68121739138371</c:v>
                </c:pt>
                <c:pt idx="144">
                  <c:v>835.74477927785392</c:v>
                </c:pt>
                <c:pt idx="145">
                  <c:v>836.7767677723059</c:v>
                </c:pt>
                <c:pt idx="146">
                  <c:v>837.77654369531547</c:v>
                </c:pt>
                <c:pt idx="147">
                  <c:v>838.74347757076112</c:v>
                </c:pt>
                <c:pt idx="148">
                  <c:v>839.6769509284095</c:v>
                </c:pt>
                <c:pt idx="149">
                  <c:v>840.57635761876963</c:v>
                </c:pt>
                <c:pt idx="150">
                  <c:v>841.44110513525413</c:v>
                </c:pt>
                <c:pt idx="151">
                  <c:v>842.27061593845224</c:v>
                </c:pt>
                <c:pt idx="152">
                  <c:v>843.0643287770946</c:v>
                </c:pt>
                <c:pt idx="153">
                  <c:v>843.82170000012491</c:v>
                </c:pt>
                <c:pt idx="154">
                  <c:v>844.54220485412827</c:v>
                </c:pt>
                <c:pt idx="155">
                  <c:v>845.22533876027001</c:v>
                </c:pt>
                <c:pt idx="156">
                  <c:v>845.87061856481159</c:v>
                </c:pt>
                <c:pt idx="157">
                  <c:v>846.47758375724834</c:v>
                </c:pt>
                <c:pt idx="158">
                  <c:v>847.04579765012045</c:v>
                </c:pt>
                <c:pt idx="159">
                  <c:v>847.57484851460299</c:v>
                </c:pt>
                <c:pt idx="160">
                  <c:v>848.0643506660814</c:v>
                </c:pt>
                <c:pt idx="161">
                  <c:v>848.51394549408053</c:v>
                </c:pt>
                <c:pt idx="162">
                  <c:v>848.92330243108677</c:v>
                </c:pt>
                <c:pt idx="163">
                  <c:v>849.29211985506504</c:v>
                </c:pt>
                <c:pt idx="164">
                  <c:v>849.62012592074473</c:v>
                </c:pt>
                <c:pt idx="165">
                  <c:v>849.90707931509303</c:v>
                </c:pt>
                <c:pt idx="166">
                  <c:v>850.15276993274006</c:v>
                </c:pt>
                <c:pt idx="167">
                  <c:v>850.35701946756069</c:v>
                </c:pt>
                <c:pt idx="168">
                  <c:v>850.5196819170352</c:v>
                </c:pt>
                <c:pt idx="169">
                  <c:v>850.64064399650636</c:v>
                </c:pt>
                <c:pt idx="170">
                  <c:v>850.71982546093886</c:v>
                </c:pt>
                <c:pt idx="171">
                  <c:v>850.75717933232727</c:v>
                </c:pt>
                <c:pt idx="172">
                  <c:v>850.75269203142932</c:v>
                </c:pt>
                <c:pt idx="173">
                  <c:v>850.70638341306915</c:v>
                </c:pt>
                <c:pt idx="174">
                  <c:v>850.61830670480902</c:v>
                </c:pt>
                <c:pt idx="175">
                  <c:v>850.48854834936253</c:v>
                </c:pt>
                <c:pt idx="176">
                  <c:v>850.31722775167577</c:v>
                </c:pt>
                <c:pt idx="177">
                  <c:v>850.10449693216322</c:v>
                </c:pt>
                <c:pt idx="178">
                  <c:v>849.85054008811665</c:v>
                </c:pt>
                <c:pt idx="179">
                  <c:v>849.55557306583148</c:v>
                </c:pt>
                <c:pt idx="180">
                  <c:v>849.21984274647934</c:v>
                </c:pt>
                <c:pt idx="181">
                  <c:v>848.84362634923571</c:v>
                </c:pt>
                <c:pt idx="182">
                  <c:v>848.42723065558312</c:v>
                </c:pt>
                <c:pt idx="183">
                  <c:v>847.97099115913886</c:v>
                </c:pt>
                <c:pt idx="184">
                  <c:v>847.47527114567117</c:v>
                </c:pt>
                <c:pt idx="185">
                  <c:v>846.94046070832428</c:v>
                </c:pt>
                <c:pt idx="186">
                  <c:v>846.36697570331808</c:v>
                </c:pt>
                <c:pt idx="187">
                  <c:v>845.7552566516124</c:v>
                </c:pt>
                <c:pt idx="188">
                  <c:v>845.10576759223056</c:v>
                </c:pt>
                <c:pt idx="189">
                  <c:v>844.41899489303648</c:v>
                </c:pt>
                <c:pt idx="190">
                  <c:v>843.69544602486746</c:v>
                </c:pt>
                <c:pt idx="191">
                  <c:v>842.93564830496302</c:v>
                </c:pt>
                <c:pt idx="192">
                  <c:v>842.14014761561589</c:v>
                </c:pt>
                <c:pt idx="193">
                  <c:v>841.30950710393552</c:v>
                </c:pt>
                <c:pt idx="194">
                  <c:v>840.44430586853537</c:v>
                </c:pt>
                <c:pt idx="195">
                  <c:v>839.54513763880436</c:v>
                </c:pt>
                <c:pt idx="196">
                  <c:v>838.61260945229105</c:v>
                </c:pt>
                <c:pt idx="197">
                  <c:v>837.64734033552611</c:v>
                </c:pt>
                <c:pt idx="198">
                  <c:v>836.64995999339862</c:v>
                </c:pt>
                <c:pt idx="199">
                  <c:v>835.62110751192165</c:v>
                </c:pt>
                <c:pt idx="200">
                  <c:v>834.56143007902529</c:v>
                </c:pt>
                <c:pt idx="201">
                  <c:v>833.47158172764807</c:v>
                </c:pt>
                <c:pt idx="202">
                  <c:v>832.35222210515803</c:v>
                </c:pt>
                <c:pt idx="203">
                  <c:v>831.20401527279193</c:v>
                </c:pt>
                <c:pt idx="204">
                  <c:v>830.02762853851095</c:v>
                </c:pt>
                <c:pt idx="205">
                  <c:v>828.82373132630141</c:v>
                </c:pt>
                <c:pt idx="206">
                  <c:v>827.59299408466677</c:v>
                </c:pt>
                <c:pt idx="207">
                  <c:v>826.3360872367108</c:v>
                </c:pt>
                <c:pt idx="208">
                  <c:v>825.05368017390583</c:v>
                </c:pt>
                <c:pt idx="209">
                  <c:v>823.74644029528486</c:v>
                </c:pt>
                <c:pt idx="210">
                  <c:v>822.41503209355869</c:v>
                </c:pt>
                <c:pt idx="211">
                  <c:v>821.06011628929502</c:v>
                </c:pt>
                <c:pt idx="212">
                  <c:v>819.68234901405117</c:v>
                </c:pt>
                <c:pt idx="213">
                  <c:v>818.28238104305922</c:v>
                </c:pt>
                <c:pt idx="214">
                  <c:v>816.86085707785594</c:v>
                </c:pt>
                <c:pt idx="215">
                  <c:v>815.41841507891331</c:v>
                </c:pt>
                <c:pt idx="216">
                  <c:v>813.95568564820053</c:v>
                </c:pt>
                <c:pt idx="217">
                  <c:v>812.47329146134052</c:v>
                </c:pt>
                <c:pt idx="218">
                  <c:v>810.97184674887012</c:v>
                </c:pt>
                <c:pt idx="219">
                  <c:v>809.45195682588087</c:v>
                </c:pt>
                <c:pt idx="220">
                  <c:v>807.914217669251</c:v>
                </c:pt>
                <c:pt idx="221">
                  <c:v>806.35921554145398</c:v>
                </c:pt>
                <c:pt idx="222">
                  <c:v>804.78752665984814</c:v>
                </c:pt>
                <c:pt idx="223">
                  <c:v>803.19971691025751</c:v>
                </c:pt>
                <c:pt idx="224">
                  <c:v>801.59634160350208</c:v>
                </c:pt>
                <c:pt idx="225">
                  <c:v>799.9779452735703</c:v>
                </c:pt>
                <c:pt idx="226">
                  <c:v>798.34506151591302</c:v>
                </c:pt>
                <c:pt idx="227">
                  <c:v>796.69821286444324</c:v>
                </c:pt>
                <c:pt idx="228">
                  <c:v>795.0379107056666</c:v>
                </c:pt>
                <c:pt idx="229">
                  <c:v>793.36465522844003</c:v>
                </c:pt>
                <c:pt idx="230">
                  <c:v>791.67893540776697</c:v>
                </c:pt>
                <c:pt idx="231">
                  <c:v>789.981229021079</c:v>
                </c:pt>
                <c:pt idx="232">
                  <c:v>788.27200269544312</c:v>
                </c:pt>
                <c:pt idx="233">
                  <c:v>786.55171198416485</c:v>
                </c:pt>
                <c:pt idx="234">
                  <c:v>784.82080147122849</c:v>
                </c:pt>
                <c:pt idx="235">
                  <c:v>783.07970490215473</c:v>
                </c:pt>
                <c:pt idx="236">
                  <c:v>781.32884533972594</c:v>
                </c:pt>
                <c:pt idx="237">
                  <c:v>779.56863534323588</c:v>
                </c:pt>
                <c:pt idx="238">
                  <c:v>777.79947716984407</c:v>
                </c:pt>
                <c:pt idx="239">
                  <c:v>776.02176299672601</c:v>
                </c:pt>
                <c:pt idx="240">
                  <c:v>774.23587516274108</c:v>
                </c:pt>
                <c:pt idx="241">
                  <c:v>772.44218642838564</c:v>
                </c:pt>
                <c:pt idx="242">
                  <c:v>770.64106025285946</c:v>
                </c:pt>
                <c:pt idx="243">
                  <c:v>768.83285108714222</c:v>
                </c:pt>
                <c:pt idx="244">
                  <c:v>767.01790468200045</c:v>
                </c:pt>
                <c:pt idx="245">
                  <c:v>765.19655840996575</c:v>
                </c:pt>
                <c:pt idx="246">
                  <c:v>763.36914160027163</c:v>
                </c:pt>
                <c:pt idx="247">
                  <c:v>761.5359758859255</c:v>
                </c:pt>
                <c:pt idx="248">
                  <c:v>759.69737556203654</c:v>
                </c:pt>
                <c:pt idx="249">
                  <c:v>757.85364795464432</c:v>
                </c:pt>
                <c:pt idx="250">
                  <c:v>756.00509379931043</c:v>
                </c:pt>
                <c:pt idx="251">
                  <c:v>754.15200762879829</c:v>
                </c:pt>
                <c:pt idx="252">
                  <c:v>752.29467816920271</c:v>
                </c:pt>
                <c:pt idx="253">
                  <c:v>750.43338874397</c:v>
                </c:pt>
                <c:pt idx="254">
                  <c:v>748.56841768524441</c:v>
                </c:pt>
                <c:pt idx="255">
                  <c:v>746.70003875205362</c:v>
                </c:pt>
                <c:pt idx="256">
                  <c:v>744.82852155489763</c:v>
                </c:pt>
                <c:pt idx="257">
                  <c:v>742.95413198628</c:v>
                </c:pt>
                <c:pt idx="258">
                  <c:v>741.07713265680684</c:v>
                </c:pt>
                <c:pt idx="259">
                  <c:v>739.19778333651573</c:v>
                </c:pt>
                <c:pt idx="260">
                  <c:v>737.31634140106792</c:v>
                </c:pt>
                <c:pt idx="261">
                  <c:v>735.43306228251254</c:v>
                </c:pt>
                <c:pt idx="262">
                  <c:v>733.54819992431658</c:v>
                </c:pt>
                <c:pt idx="263">
                  <c:v>731.66200724040561</c:v>
                </c:pt>
                <c:pt idx="264">
                  <c:v>729.77473657792802</c:v>
                </c:pt>
                <c:pt idx="265">
                  <c:v>727.88664018349334</c:v>
                </c:pt>
                <c:pt idx="266">
                  <c:v>725.99797067265774</c:v>
                </c:pt>
                <c:pt idx="267">
                  <c:v>724.10898150236403</c:v>
                </c:pt>
                <c:pt idx="268">
                  <c:v>722.21992744610702</c:v>
                </c:pt>
                <c:pt idx="269">
                  <c:v>720.33106507155969</c:v>
                </c:pt>
                <c:pt idx="270">
                  <c:v>718.44265322038564</c:v>
                </c:pt>
                <c:pt idx="271">
                  <c:v>716.55495348994498</c:v>
                </c:pt>
                <c:pt idx="272">
                  <c:v>714.66823071656665</c:v>
                </c:pt>
                <c:pt idx="273">
                  <c:v>712.78275346010093</c:v>
                </c:pt>
                <c:pt idx="274">
                  <c:v>710.89879448932174</c:v>
                </c:pt>
                <c:pt idx="275">
                  <c:v>709.01663126782103</c:v>
                </c:pt>
                <c:pt idx="276">
                  <c:v>707.13654643996824</c:v>
                </c:pt>
                <c:pt idx="277">
                  <c:v>705.25882831640308</c:v>
                </c:pt>
                <c:pt idx="278">
                  <c:v>703.38377135859923</c:v>
                </c:pt>
                <c:pt idx="279">
                  <c:v>701.51167666184983</c:v>
                </c:pt>
                <c:pt idx="280">
                  <c:v>699.64285243610323</c:v>
                </c:pt>
                <c:pt idx="281">
                  <c:v>697.77761448390652</c:v>
                </c:pt>
                <c:pt idx="282">
                  <c:v>695.91628667469888</c:v>
                </c:pt>
                <c:pt idx="283">
                  <c:v>694.05920141463901</c:v>
                </c:pt>
                <c:pt idx="284">
                  <c:v>692.20670011102936</c:v>
                </c:pt>
                <c:pt idx="285">
                  <c:v>690.35913363036445</c:v>
                </c:pt>
                <c:pt idx="286">
                  <c:v>688.5168627489245</c:v>
                </c:pt>
                <c:pt idx="287">
                  <c:v>686.68025859474915</c:v>
                </c:pt>
                <c:pt idx="288">
                  <c:v>684.84970307975641</c:v>
                </c:pt>
                <c:pt idx="289">
                  <c:v>683.0255893206355</c:v>
                </c:pt>
                <c:pt idx="290">
                  <c:v>681.20832204708643</c:v>
                </c:pt>
                <c:pt idx="291">
                  <c:v>679.39831799587284</c:v>
                </c:pt>
                <c:pt idx="292">
                  <c:v>677.59600628902319</c:v>
                </c:pt>
                <c:pt idx="293">
                  <c:v>675.80182879446102</c:v>
                </c:pt>
                <c:pt idx="294">
                  <c:v>674.0162404671928</c:v>
                </c:pt>
                <c:pt idx="295">
                  <c:v>672.2397096691202</c:v>
                </c:pt>
                <c:pt idx="296">
                  <c:v>670.47271846541821</c:v>
                </c:pt>
                <c:pt idx="297">
                  <c:v>668.7157628953338</c:v>
                </c:pt>
                <c:pt idx="298">
                  <c:v>666.96935321514877</c:v>
                </c:pt>
                <c:pt idx="299">
                  <c:v>665.23401411097939</c:v>
                </c:pt>
                <c:pt idx="300">
                  <c:v>663.51028487897372</c:v>
                </c:pt>
                <c:pt idx="301">
                  <c:v>661.79871957042371</c:v>
                </c:pt>
                <c:pt idx="302">
                  <c:v>660.09988709918628</c:v>
                </c:pt>
                <c:pt idx="303">
                  <c:v>658.41437130881229</c:v>
                </c:pt>
                <c:pt idx="304">
                  <c:v>656.7427709966679</c:v>
                </c:pt>
                <c:pt idx="305">
                  <c:v>655.08569989234161</c:v>
                </c:pt>
                <c:pt idx="306">
                  <c:v>653.44378658757739</c:v>
                </c:pt>
                <c:pt idx="307">
                  <c:v>651.81767441501233</c:v>
                </c:pt>
                <c:pt idx="308">
                  <c:v>650.2080212729569</c:v>
                </c:pt>
                <c:pt idx="309">
                  <c:v>648.6154993935337</c:v>
                </c:pt>
                <c:pt idx="310">
                  <c:v>647.04079505152163</c:v>
                </c:pt>
                <c:pt idx="311">
                  <c:v>645.48460821136018</c:v>
                </c:pt>
                <c:pt idx="312">
                  <c:v>643.94765210984394</c:v>
                </c:pt>
                <c:pt idx="313">
                  <c:v>642.43065277219796</c:v>
                </c:pt>
                <c:pt idx="314">
                  <c:v>640.93434845938577</c:v>
                </c:pt>
                <c:pt idx="315">
                  <c:v>639.45948904468469</c:v>
                </c:pt>
                <c:pt idx="316">
                  <c:v>638.00683531780282</c:v>
                </c:pt>
                <c:pt idx="317">
                  <c:v>636.57715821506133</c:v>
                </c:pt>
                <c:pt idx="318">
                  <c:v>635.17123797450506</c:v>
                </c:pt>
                <c:pt idx="319">
                  <c:v>633.78986321504647</c:v>
                </c:pt>
                <c:pt idx="320">
                  <c:v>632.43382993919283</c:v>
                </c:pt>
                <c:pt idx="321">
                  <c:v>631.10394045927217</c:v>
                </c:pt>
                <c:pt idx="322">
                  <c:v>629.80100224750709</c:v>
                </c:pt>
                <c:pt idx="323">
                  <c:v>628.52582671071957</c:v>
                </c:pt>
                <c:pt idx="324">
                  <c:v>627.27922789100762</c:v>
                </c:pt>
                <c:pt idx="325">
                  <c:v>626.06202109417927</c:v>
                </c:pt>
                <c:pt idx="326">
                  <c:v>624.87502144832069</c:v>
                </c:pt>
                <c:pt idx="327">
                  <c:v>623.7190423954172</c:v>
                </c:pt>
                <c:pt idx="328">
                  <c:v>622.59489411955053</c:v>
                </c:pt>
                <c:pt idx="329">
                  <c:v>621.50338191574633</c:v>
                </c:pt>
                <c:pt idx="330">
                  <c:v>620.44530450418608</c:v>
                </c:pt>
                <c:pt idx="331">
                  <c:v>619.42145229507162</c:v>
                </c:pt>
                <c:pt idx="332">
                  <c:v>618.43260561005013</c:v>
                </c:pt>
                <c:pt idx="333">
                  <c:v>617.47953286664813</c:v>
                </c:pt>
                <c:pt idx="334">
                  <c:v>616.56298873276091</c:v>
                </c:pt>
                <c:pt idx="335">
                  <c:v>615.68371225877422</c:v>
                </c:pt>
                <c:pt idx="336">
                  <c:v>614.84242499537163</c:v>
                </c:pt>
                <c:pt idx="337">
                  <c:v>614.03982910556545</c:v>
                </c:pt>
                <c:pt idx="338">
                  <c:v>613.27660547989535</c:v>
                </c:pt>
                <c:pt idx="339">
                  <c:v>612.5534118640619</c:v>
                </c:pt>
                <c:pt idx="340">
                  <c:v>611.87088100859341</c:v>
                </c:pt>
                <c:pt idx="341">
                  <c:v>611.22961885032589</c:v>
                </c:pt>
                <c:pt idx="342">
                  <c:v>610.63020273563325</c:v>
                </c:pt>
                <c:pt idx="343">
                  <c:v>610.07317969540327</c:v>
                </c:pt>
                <c:pt idx="344">
                  <c:v>609.55906478171835</c:v>
                </c:pt>
                <c:pt idx="345">
                  <c:v>609.08833947609264</c:v>
                </c:pt>
                <c:pt idx="346">
                  <c:v>608.66145017890221</c:v>
                </c:pt>
                <c:pt idx="347">
                  <c:v>608.27880678935117</c:v>
                </c:pt>
                <c:pt idx="348">
                  <c:v>607.94078138490602</c:v>
                </c:pt>
                <c:pt idx="349">
                  <c:v>607.64770700867348</c:v>
                </c:pt>
                <c:pt idx="350">
                  <c:v>607.39987657259485</c:v>
                </c:pt>
                <c:pt idx="351">
                  <c:v>607.19754188369473</c:v>
                </c:pt>
                <c:pt idx="352">
                  <c:v>607.04091279987836</c:v>
                </c:pt>
                <c:pt idx="353">
                  <c:v>606.93015652096881</c:v>
                </c:pt>
                <c:pt idx="354">
                  <c:v>606.86539701980655</c:v>
                </c:pt>
                <c:pt idx="355">
                  <c:v>606.84671461730829</c:v>
                </c:pt>
                <c:pt idx="356">
                  <c:v>606.87414570442002</c:v>
                </c:pt>
                <c:pt idx="357">
                  <c:v>606.94768261289232</c:v>
                </c:pt>
                <c:pt idx="358">
                  <c:v>607.06727363578773</c:v>
                </c:pt>
                <c:pt idx="359">
                  <c:v>607.23282319759267</c:v>
                </c:pt>
                <c:pt idx="360">
                  <c:v>607.44419217277721</c:v>
                </c:pt>
                <c:pt idx="361">
                  <c:v>607.70119835062371</c:v>
                </c:pt>
                <c:pt idx="362">
                  <c:v>608.00361704315094</c:v>
                </c:pt>
                <c:pt idx="363">
                  <c:v>608.35118183200734</c:v>
                </c:pt>
                <c:pt idx="364">
                  <c:v>608.74358544928089</c:v>
                </c:pt>
                <c:pt idx="365">
                  <c:v>609.18048078633547</c:v>
                </c:pt>
              </c:numCache>
            </c:numRef>
          </c:val>
          <c:smooth val="0"/>
        </c:ser>
        <c:dLbls>
          <c:showLegendKey val="0"/>
          <c:showVal val="0"/>
          <c:showCatName val="0"/>
          <c:showSerName val="0"/>
          <c:showPercent val="0"/>
          <c:showBubbleSize val="0"/>
        </c:dLbls>
        <c:marker val="1"/>
        <c:smooth val="0"/>
        <c:axId val="101625216"/>
        <c:axId val="101631104"/>
      </c:lineChart>
      <c:catAx>
        <c:axId val="1016252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01631104"/>
        <c:crosses val="autoZero"/>
        <c:auto val="1"/>
        <c:lblAlgn val="ctr"/>
        <c:lblOffset val="100"/>
        <c:noMultiLvlLbl val="0"/>
      </c:catAx>
      <c:valAx>
        <c:axId val="101631104"/>
        <c:scaling>
          <c:orientation val="minMax"/>
          <c:max val="1440"/>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1625216"/>
        <c:crosses val="autoZero"/>
        <c:crossBetween val="between"/>
        <c:majorUnit val="200"/>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591362126245848"/>
          <c:y val="4.5454545454545456E-2"/>
          <c:w val="0.6013289036544851"/>
          <c:h val="0.75909090909090904"/>
        </c:manualLayout>
      </c:layout>
      <c:lineChart>
        <c:grouping val="standard"/>
        <c:varyColors val="0"/>
        <c:ser>
          <c:idx val="0"/>
          <c:order val="0"/>
          <c:tx>
            <c:strRef>
              <c:f>Calculations!$F$1</c:f>
              <c:strCache>
                <c:ptCount val="1"/>
                <c:pt idx="0">
                  <c:v>Sunrise Time (LST)</c:v>
                </c:pt>
              </c:strCache>
            </c:strRef>
          </c:tx>
          <c:marker>
            <c:symbol val="none"/>
          </c:marker>
          <c:val>
            <c:numRef>
              <c:f>Calculations!$F$2:$F$367</c:f>
              <c:numCache>
                <c:formatCode>h:mm:ss;@</c:formatCode>
                <c:ptCount val="366"/>
                <c:pt idx="0">
                  <c:v>0.30742263265048309</c:v>
                </c:pt>
                <c:pt idx="1">
                  <c:v>0.30757795013064759</c:v>
                </c:pt>
                <c:pt idx="2">
                  <c:v>0.3077142887842923</c:v>
                </c:pt>
                <c:pt idx="3">
                  <c:v>0.3078314678453638</c:v>
                </c:pt>
                <c:pt idx="4">
                  <c:v>0.30792932574383547</c:v>
                </c:pt>
                <c:pt idx="5">
                  <c:v>0.30800772008587318</c:v>
                </c:pt>
                <c:pt idx="6">
                  <c:v>0.30806652758760039</c:v>
                </c:pt>
                <c:pt idx="7">
                  <c:v>0.30810564396471107</c:v>
                </c:pt>
                <c:pt idx="8">
                  <c:v>0.30812498378032338</c:v>
                </c:pt>
                <c:pt idx="9">
                  <c:v>0.30812448025356187</c:v>
                </c:pt>
                <c:pt idx="10">
                  <c:v>0.30810408503143566</c:v>
                </c:pt>
                <c:pt idx="11">
                  <c:v>0.30806376792663415</c:v>
                </c:pt>
                <c:pt idx="12">
                  <c:v>0.30800351662388309</c:v>
                </c:pt>
                <c:pt idx="13">
                  <c:v>0.30792333635750568</c:v>
                </c:pt>
                <c:pt idx="14">
                  <c:v>0.30782324956281548</c:v>
                </c:pt>
                <c:pt idx="15">
                  <c:v>0.3077032955039275</c:v>
                </c:pt>
                <c:pt idx="16">
                  <c:v>0.30756352988051078</c:v>
                </c:pt>
                <c:pt idx="17">
                  <c:v>0.30740402441593878</c:v>
                </c:pt>
                <c:pt idx="18">
                  <c:v>0.30722486642920621</c:v>
                </c:pt>
                <c:pt idx="19">
                  <c:v>0.30702615839287312</c:v>
                </c:pt>
                <c:pt idx="20">
                  <c:v>0.3068080174792075</c:v>
                </c:pt>
                <c:pt idx="21">
                  <c:v>0.3065705750965651</c:v>
                </c:pt>
                <c:pt idx="22">
                  <c:v>0.30631397641794317</c:v>
                </c:pt>
                <c:pt idx="23">
                  <c:v>0.30603837990351629</c:v>
                </c:pt>
                <c:pt idx="24">
                  <c:v>0.30574395681883398</c:v>
                </c:pt>
                <c:pt idx="25">
                  <c:v>0.30543089075025626</c:v>
                </c:pt>
                <c:pt idx="26">
                  <c:v>0.3050993771190707</c:v>
                </c:pt>
                <c:pt idx="27">
                  <c:v>0.30474962269561329</c:v>
                </c:pt>
                <c:pt idx="28">
                  <c:v>0.30438184511463218</c:v>
                </c:pt>
                <c:pt idx="29">
                  <c:v>0.30399627239299093</c:v>
                </c:pt>
                <c:pt idx="30">
                  <c:v>0.30359314245073388</c:v>
                </c:pt>
                <c:pt idx="31">
                  <c:v>0.3031727026364342</c:v>
                </c:pt>
                <c:pt idx="32">
                  <c:v>0.30273520925766334</c:v>
                </c:pt>
                <c:pt idx="33">
                  <c:v>0.30228092711732357</c:v>
                </c:pt>
                <c:pt idx="34">
                  <c:v>0.30181012905654631</c:v>
                </c:pt>
                <c:pt idx="35">
                  <c:v>0.30132309550475794</c:v>
                </c:pt>
                <c:pt idx="36">
                  <c:v>0.3008201140374771</c:v>
                </c:pt>
                <c:pt idx="37">
                  <c:v>0.30030147894235382</c:v>
                </c:pt>
                <c:pt idx="38">
                  <c:v>0.29976749079390319</c:v>
                </c:pt>
                <c:pt idx="39">
                  <c:v>0.2992184560373678</c:v>
                </c:pt>
                <c:pt idx="40">
                  <c:v>0.29865468658207339</c:v>
                </c:pt>
                <c:pt idx="41">
                  <c:v>0.29807649940465197</c:v>
                </c:pt>
                <c:pt idx="42">
                  <c:v>0.2974842161624463</c:v>
                </c:pt>
                <c:pt idx="43">
                  <c:v>0.29687816281740925</c:v>
                </c:pt>
                <c:pt idx="44">
                  <c:v>0.29625866927077371</c:v>
                </c:pt>
                <c:pt idx="45">
                  <c:v>0.29562606900876393</c:v>
                </c:pt>
                <c:pt idx="46">
                  <c:v>0.29498069875960325</c:v>
                </c:pt>
                <c:pt idx="47">
                  <c:v>0.29432289816203333</c:v>
                </c:pt>
                <c:pt idx="48">
                  <c:v>0.29365300944558675</c:v>
                </c:pt>
                <c:pt idx="49">
                  <c:v>0.29297137712281152</c:v>
                </c:pt>
                <c:pt idx="50">
                  <c:v>0.29227834769362654</c:v>
                </c:pt>
                <c:pt idx="51">
                  <c:v>0.29157426936200187</c:v>
                </c:pt>
                <c:pt idx="52">
                  <c:v>0.2908594917651135</c:v>
                </c:pt>
                <c:pt idx="53">
                  <c:v>0.2901343657151253</c:v>
                </c:pt>
                <c:pt idx="54">
                  <c:v>0.289399242953709</c:v>
                </c:pt>
                <c:pt idx="55">
                  <c:v>0.28865447591942489</c:v>
                </c:pt>
                <c:pt idx="56">
                  <c:v>0.28790041752803447</c:v>
                </c:pt>
                <c:pt idx="57">
                  <c:v>0.28713742096581546</c:v>
                </c:pt>
                <c:pt idx="58">
                  <c:v>0.28636583949590011</c:v>
                </c:pt>
                <c:pt idx="59">
                  <c:v>0.28558602627767432</c:v>
                </c:pt>
                <c:pt idx="60">
                  <c:v>0.2847983341991806</c:v>
                </c:pt>
                <c:pt idx="61">
                  <c:v>0.28400311572250658</c:v>
                </c:pt>
                <c:pt idx="62">
                  <c:v>0.28320072274205843</c:v>
                </c:pt>
                <c:pt idx="63">
                  <c:v>0.28239150645561517</c:v>
                </c:pt>
                <c:pt idx="64">
                  <c:v>0.28157581724800557</c:v>
                </c:pt>
                <c:pt idx="65">
                  <c:v>0.28075400458722988</c:v>
                </c:pt>
                <c:pt idx="66">
                  <c:v>0.27992641693279807</c:v>
                </c:pt>
                <c:pt idx="67">
                  <c:v>0.27909340165603724</c:v>
                </c:pt>
                <c:pt idx="68">
                  <c:v>0.27825530497205381</c:v>
                </c:pt>
                <c:pt idx="69">
                  <c:v>0.27741247188302909</c:v>
                </c:pt>
                <c:pt idx="70">
                  <c:v>0.2765652461324849</c:v>
                </c:pt>
                <c:pt idx="71">
                  <c:v>0.27571397017008797</c:v>
                </c:pt>
                <c:pt idx="72">
                  <c:v>0.27485898512656515</c:v>
                </c:pt>
                <c:pt idx="73">
                  <c:v>0.27400063079824627</c:v>
                </c:pt>
                <c:pt idx="74">
                  <c:v>0.27313924564071301</c:v>
                </c:pt>
                <c:pt idx="75">
                  <c:v>0.2722751667710141</c:v>
                </c:pt>
                <c:pt idx="76">
                  <c:v>0.27140872997785837</c:v>
                </c:pt>
                <c:pt idx="77">
                  <c:v>0.27054026973917933</c:v>
                </c:pt>
                <c:pt idx="78">
                  <c:v>0.26967011924644319</c:v>
                </c:pt>
                <c:pt idx="79">
                  <c:v>0.26879861043501035</c:v>
                </c:pt>
                <c:pt idx="80">
                  <c:v>0.26792607401990454</c:v>
                </c:pt>
                <c:pt idx="81">
                  <c:v>0.26705283953623871</c:v>
                </c:pt>
                <c:pt idx="82">
                  <c:v>0.26617923538361837</c:v>
                </c:pt>
                <c:pt idx="83">
                  <c:v>0.2653055888737344</c:v>
                </c:pt>
                <c:pt idx="84">
                  <c:v>0.26443222628043839</c:v>
                </c:pt>
                <c:pt idx="85">
                  <c:v>0.26355947289151044</c:v>
                </c:pt>
                <c:pt idx="86">
                  <c:v>0.26268765306136049</c:v>
                </c:pt>
                <c:pt idx="87">
                  <c:v>0.26181709026389755</c:v>
                </c:pt>
                <c:pt idx="88">
                  <c:v>0.26094810714478767</c:v>
                </c:pt>
                <c:pt idx="89">
                  <c:v>0.26008102557233381</c:v>
                </c:pt>
                <c:pt idx="90">
                  <c:v>0.2592161666862296</c:v>
                </c:pt>
                <c:pt idx="91">
                  <c:v>0.25835385094341112</c:v>
                </c:pt>
                <c:pt idx="92">
                  <c:v>0.25749439816027969</c:v>
                </c:pt>
                <c:pt idx="93">
                  <c:v>0.25663812755056958</c:v>
                </c:pt>
                <c:pt idx="94">
                  <c:v>0.25578535775814182</c:v>
                </c:pt>
                <c:pt idx="95">
                  <c:v>0.2549364068840238</c:v>
                </c:pt>
                <c:pt idx="96">
                  <c:v>0.25409159250701885</c:v>
                </c:pt>
                <c:pt idx="97">
                  <c:v>0.25325123169725294</c:v>
                </c:pt>
                <c:pt idx="98">
                  <c:v>0.25241564102202885</c:v>
                </c:pt>
                <c:pt idx="99">
                  <c:v>0.25158513654341402</c:v>
                </c:pt>
                <c:pt idx="100">
                  <c:v>0.25076003380698675</c:v>
                </c:pt>
                <c:pt idx="101">
                  <c:v>0.24994064782124784</c:v>
                </c:pt>
                <c:pt idx="102">
                  <c:v>0.24912729302716571</c:v>
                </c:pt>
                <c:pt idx="103">
                  <c:v>0.24832028325743166</c:v>
                </c:pt>
                <c:pt idx="104">
                  <c:v>0.24751993168498718</c:v>
                </c:pt>
                <c:pt idx="105">
                  <c:v>0.24672655076045094</c:v>
                </c:pt>
                <c:pt idx="106">
                  <c:v>0.24594045213809212</c:v>
                </c:pt>
                <c:pt idx="107">
                  <c:v>0.24516194659004836</c:v>
                </c:pt>
                <c:pt idx="108">
                  <c:v>0.24439134390852629</c:v>
                </c:pt>
                <c:pt idx="109">
                  <c:v>0.24362895279574179</c:v>
                </c:pt>
                <c:pt idx="110">
                  <c:v>0.24287508074142752</c:v>
                </c:pt>
                <c:pt idx="111">
                  <c:v>0.24213003388775903</c:v>
                </c:pt>
                <c:pt idx="112">
                  <c:v>0.2413941168815843</c:v>
                </c:pt>
                <c:pt idx="113">
                  <c:v>0.24066763271389</c:v>
                </c:pt>
                <c:pt idx="114">
                  <c:v>0.23995088254648991</c:v>
                </c:pt>
                <c:pt idx="115">
                  <c:v>0.23924416552593927</c:v>
                </c:pt>
                <c:pt idx="116">
                  <c:v>0.2385477785847292</c:v>
                </c:pt>
                <c:pt idx="117">
                  <c:v>0.23786201622986372</c:v>
                </c:pt>
                <c:pt idx="118">
                  <c:v>0.23718717031894776</c:v>
                </c:pt>
                <c:pt idx="119">
                  <c:v>0.23652352982396918</c:v>
                </c:pt>
                <c:pt idx="120">
                  <c:v>0.23587138058297957</c:v>
                </c:pt>
                <c:pt idx="121">
                  <c:v>0.23523100503995784</c:v>
                </c:pt>
                <c:pt idx="122">
                  <c:v>0.23460268197312459</c:v>
                </c:pt>
                <c:pt idx="123">
                  <c:v>0.23398668621207885</c:v>
                </c:pt>
                <c:pt idx="124">
                  <c:v>0.23338328834412464</c:v>
                </c:pt>
                <c:pt idx="125">
                  <c:v>0.23279275441022548</c:v>
                </c:pt>
                <c:pt idx="126">
                  <c:v>0.23221534559106552</c:v>
                </c:pt>
                <c:pt idx="127">
                  <c:v>0.23165131788372711</c:v>
                </c:pt>
                <c:pt idx="128">
                  <c:v>0.23110092176955904</c:v>
                </c:pt>
                <c:pt idx="129">
                  <c:v>0.23056440187385491</c:v>
                </c:pt>
                <c:pt idx="130">
                  <c:v>0.23004199661800115</c:v>
                </c:pt>
                <c:pt idx="131">
                  <c:v>0.22953393786481235</c:v>
                </c:pt>
                <c:pt idx="132">
                  <c:v>0.22904045055783312</c:v>
                </c:pt>
                <c:pt idx="133">
                  <c:v>0.22856175235541656</c:v>
                </c:pt>
                <c:pt idx="134">
                  <c:v>0.22809805326046664</c:v>
                </c:pt>
                <c:pt idx="135">
                  <c:v>0.22764955524678002</c:v>
                </c:pt>
                <c:pt idx="136">
                  <c:v>0.22721645188297754</c:v>
                </c:pt>
                <c:pt idx="137">
                  <c:v>0.22679892795507853</c:v>
                </c:pt>
                <c:pt idx="138">
                  <c:v>0.22639715908883204</c:v>
                </c:pt>
                <c:pt idx="139">
                  <c:v>0.22601131137296732</c:v>
                </c:pt>
                <c:pt idx="140">
                  <c:v>0.22564154098459971</c:v>
                </c:pt>
                <c:pt idx="141">
                  <c:v>0.22528799381807454</c:v>
                </c:pt>
                <c:pt idx="142">
                  <c:v>0.22495080511859722</c:v>
                </c:pt>
                <c:pt idx="143">
                  <c:v>0.22463009912204257</c:v>
                </c:pt>
                <c:pt idx="144">
                  <c:v>0.22432598870239887</c:v>
                </c:pt>
                <c:pt idx="145">
                  <c:v>0.22403857502834337</c:v>
                </c:pt>
                <c:pt idx="146">
                  <c:v>0.22376794723049992</c:v>
                </c:pt>
                <c:pt idx="147">
                  <c:v>0.22351418208095333</c:v>
                </c:pt>
                <c:pt idx="148">
                  <c:v>0.22327734368664737</c:v>
                </c:pt>
                <c:pt idx="149">
                  <c:v>0.22305748319830762</c:v>
                </c:pt>
                <c:pt idx="150">
                  <c:v>0.22285463853655302</c:v>
                </c:pt>
                <c:pt idx="151">
                  <c:v>0.22266883413687211</c:v>
                </c:pt>
                <c:pt idx="152">
                  <c:v>0.22250008071514005</c:v>
                </c:pt>
                <c:pt idx="153">
                  <c:v>0.22234837505534197</c:v>
                </c:pt>
                <c:pt idx="154">
                  <c:v>0.2222136998211526</c:v>
                </c:pt>
                <c:pt idx="155">
                  <c:v>0.2220960233929804</c:v>
                </c:pt>
                <c:pt idx="156">
                  <c:v>0.22199529973205362</c:v>
                </c:pt>
                <c:pt idx="157">
                  <c:v>0.22191146827305638</c:v>
                </c:pt>
                <c:pt idx="158">
                  <c:v>0.22184445384675672</c:v>
                </c:pt>
                <c:pt idx="159">
                  <c:v>0.22179416663398471</c:v>
                </c:pt>
                <c:pt idx="160">
                  <c:v>0.22176050215222251</c:v>
                </c:pt>
                <c:pt idx="161">
                  <c:v>0.22174334127595127</c:v>
                </c:pt>
                <c:pt idx="162">
                  <c:v>0.22174255029177781</c:v>
                </c:pt>
                <c:pt idx="163">
                  <c:v>0.22175798098923344</c:v>
                </c:pt>
                <c:pt idx="164">
                  <c:v>0.22178947078796896</c:v>
                </c:pt>
                <c:pt idx="165">
                  <c:v>0.22183684290193376</c:v>
                </c:pt>
                <c:pt idx="166">
                  <c:v>0.22189990654093059</c:v>
                </c:pt>
                <c:pt idx="167">
                  <c:v>0.22197845714977393</c:v>
                </c:pt>
                <c:pt idx="168">
                  <c:v>0.22207227668508317</c:v>
                </c:pt>
                <c:pt idx="169">
                  <c:v>0.22218113392954481</c:v>
                </c:pt>
                <c:pt idx="170">
                  <c:v>0.22230478484328353</c:v>
                </c:pt>
                <c:pt idx="171">
                  <c:v>0.22244297295177218</c:v>
                </c:pt>
                <c:pt idx="172">
                  <c:v>0.22259542976951058</c:v>
                </c:pt>
                <c:pt idx="173">
                  <c:v>0.22276187525849045</c:v>
                </c:pt>
                <c:pt idx="174">
                  <c:v>0.22294201832027502</c:v>
                </c:pt>
                <c:pt idx="175">
                  <c:v>0.22313555732030879</c:v>
                </c:pt>
                <c:pt idx="176">
                  <c:v>0.22334218064289146</c:v>
                </c:pt>
                <c:pt idx="177">
                  <c:v>0.2235615672750631</c:v>
                </c:pt>
                <c:pt idx="178">
                  <c:v>0.22379338741747626</c:v>
                </c:pt>
                <c:pt idx="179">
                  <c:v>0.22403730312015943</c:v>
                </c:pt>
                <c:pt idx="180">
                  <c:v>0.22429296894094869</c:v>
                </c:pt>
                <c:pt idx="181">
                  <c:v>0.22456003262419907</c:v>
                </c:pt>
                <c:pt idx="182">
                  <c:v>0.22483813579730585</c:v>
                </c:pt>
                <c:pt idx="183">
                  <c:v>0.22512691468242615</c:v>
                </c:pt>
                <c:pt idx="184">
                  <c:v>0.22542600082074635</c:v>
                </c:pt>
                <c:pt idx="185">
                  <c:v>0.22573502180654542</c:v>
                </c:pt>
                <c:pt idx="186">
                  <c:v>0.22605360202827396</c:v>
                </c:pt>
                <c:pt idx="187">
                  <c:v>0.22638136341384912</c:v>
                </c:pt>
                <c:pt idx="188">
                  <c:v>0.22671792617733852</c:v>
                </c:pt>
                <c:pt idx="189">
                  <c:v>0.22706290956423808</c:v>
                </c:pt>
                <c:pt idx="190">
                  <c:v>0.22741593259257706</c:v>
                </c:pt>
                <c:pt idx="191">
                  <c:v>0.22777661478712474</c:v>
                </c:pt>
                <c:pt idx="192">
                  <c:v>0.22814457690405163</c:v>
                </c:pt>
                <c:pt idx="193">
                  <c:v>0.22851944164348026</c:v>
                </c:pt>
                <c:pt idx="194">
                  <c:v>0.22890083434745262</c:v>
                </c:pt>
                <c:pt idx="195">
                  <c:v>0.22928838368097296</c:v>
                </c:pt>
                <c:pt idx="196">
                  <c:v>0.22968172229389869</c:v>
                </c:pt>
                <c:pt idx="197">
                  <c:v>0.23008048746159596</c:v>
                </c:pt>
                <c:pt idx="198">
                  <c:v>0.23048432170242808</c:v>
                </c:pt>
                <c:pt idx="199">
                  <c:v>0.23089287337030923</c:v>
                </c:pt>
                <c:pt idx="200">
                  <c:v>0.23130579722070715</c:v>
                </c:pt>
                <c:pt idx="201">
                  <c:v>0.23172275494866912</c:v>
                </c:pt>
                <c:pt idx="202">
                  <c:v>0.23214341569761088</c:v>
                </c:pt>
                <c:pt idx="203">
                  <c:v>0.23256745653778882</c:v>
                </c:pt>
                <c:pt idx="204">
                  <c:v>0.2329945629135533</c:v>
                </c:pt>
                <c:pt idx="205">
                  <c:v>0.23342442905867331</c:v>
                </c:pt>
                <c:pt idx="206">
                  <c:v>0.23385675837918529</c:v>
                </c:pt>
                <c:pt idx="207">
                  <c:v>0.23429126380340343</c:v>
                </c:pt>
                <c:pt idx="208">
                  <c:v>0.2347276680988935</c:v>
                </c:pt>
                <c:pt idx="209">
                  <c:v>0.23516570415639543</c:v>
                </c:pt>
                <c:pt idx="210">
                  <c:v>0.23560511524081088</c:v>
                </c:pt>
                <c:pt idx="211">
                  <c:v>0.23604565520955209</c:v>
                </c:pt>
                <c:pt idx="212">
                  <c:v>0.23648708869868065</c:v>
                </c:pt>
                <c:pt idx="213">
                  <c:v>0.23692919127740347</c:v>
                </c:pt>
                <c:pt idx="214">
                  <c:v>0.23737174957161006</c:v>
                </c:pt>
                <c:pt idx="215">
                  <c:v>0.23781456135728105</c:v>
                </c:pt>
                <c:pt idx="216">
                  <c:v>0.23825743562466922</c:v>
                </c:pt>
                <c:pt idx="217">
                  <c:v>0.23870019261428232</c:v>
                </c:pt>
                <c:pt idx="218">
                  <c:v>0.23914266382575491</c:v>
                </c:pt>
                <c:pt idx="219">
                  <c:v>0.23958469200080829</c:v>
                </c:pt>
                <c:pt idx="220">
                  <c:v>0.24002613108151985</c:v>
                </c:pt>
                <c:pt idx="221">
                  <c:v>0.24046684614521421</c:v>
                </c:pt>
                <c:pt idx="222">
                  <c:v>0.24090671331731525</c:v>
                </c:pt>
                <c:pt idx="223">
                  <c:v>0.24134561966352794</c:v>
                </c:pt>
                <c:pt idx="224">
                  <c:v>0.24178346306276227</c:v>
                </c:pt>
                <c:pt idx="225">
                  <c:v>0.24222015206219069</c:v>
                </c:pt>
                <c:pt idx="226">
                  <c:v>0.24265560571588193</c:v>
                </c:pt>
                <c:pt idx="227">
                  <c:v>0.2430897534083985</c:v>
                </c:pt>
                <c:pt idx="228">
                  <c:v>0.24352253466477641</c:v>
                </c:pt>
                <c:pt idx="229">
                  <c:v>0.24395389894824651</c:v>
                </c:pt>
                <c:pt idx="230">
                  <c:v>0.2443838054470551</c:v>
                </c:pt>
                <c:pt idx="231">
                  <c:v>0.24481222285169157</c:v>
                </c:pt>
                <c:pt idx="232">
                  <c:v>0.24523912912378612</c:v>
                </c:pt>
                <c:pt idx="233">
                  <c:v>0.24566451125789521</c:v>
                </c:pt>
                <c:pt idx="234">
                  <c:v>0.24608836503734366</c:v>
                </c:pt>
                <c:pt idx="235">
                  <c:v>0.24651069478520335</c:v>
                </c:pt>
                <c:pt idx="236">
                  <c:v>0.24693151311147069</c:v>
                </c:pt>
                <c:pt idx="237">
                  <c:v>0.24735084065738569</c:v>
                </c:pt>
                <c:pt idx="238">
                  <c:v>0.24776870583780081</c:v>
                </c:pt>
                <c:pt idx="239">
                  <c:v>0.24818514458240848</c:v>
                </c:pt>
                <c:pt idx="240">
                  <c:v>0.24860020007657166</c:v>
                </c:pt>
                <c:pt idx="241">
                  <c:v>0.24901392250241403</c:v>
                </c:pt>
                <c:pt idx="242">
                  <c:v>0.2494263687807535</c:v>
                </c:pt>
                <c:pt idx="243">
                  <c:v>0.2498376023143706</c:v>
                </c:pt>
                <c:pt idx="244">
                  <c:v>0.25024769273303171</c:v>
                </c:pt>
                <c:pt idx="245">
                  <c:v>0.2506567156405905</c:v>
                </c:pt>
                <c:pt idx="246">
                  <c:v>0.25106475236443532</c:v>
                </c:pt>
                <c:pt idx="247">
                  <c:v>0.25147188970743689</c:v>
                </c:pt>
                <c:pt idx="248">
                  <c:v>0.25187821970250279</c:v>
                </c:pt>
                <c:pt idx="249">
                  <c:v>0.25228383936974563</c:v>
                </c:pt>
                <c:pt idx="250">
                  <c:v>0.2526888504762142</c:v>
                </c:pt>
                <c:pt idx="251">
                  <c:v>0.25309335929805588</c:v>
                </c:pt>
                <c:pt idx="252">
                  <c:v>0.25349747638491554</c:v>
                </c:pt>
                <c:pt idx="253">
                  <c:v>0.25390131632630902</c:v>
                </c:pt>
                <c:pt idx="254">
                  <c:v>0.25430499751965158</c:v>
                </c:pt>
                <c:pt idx="255">
                  <c:v>0.25470864193956427</c:v>
                </c:pt>
                <c:pt idx="256">
                  <c:v>0.2551123749080248</c:v>
                </c:pt>
                <c:pt idx="257">
                  <c:v>0.25551632486489378</c:v>
                </c:pt>
                <c:pt idx="258">
                  <c:v>0.25592062313829694</c:v>
                </c:pt>
                <c:pt idx="259">
                  <c:v>0.25632540371430351</c:v>
                </c:pt>
                <c:pt idx="260">
                  <c:v>0.25673080300532258</c:v>
                </c:pt>
                <c:pt idx="261">
                  <c:v>0.25713695961660088</c:v>
                </c:pt>
                <c:pt idx="262">
                  <c:v>0.25754401411019667</c:v>
                </c:pt>
                <c:pt idx="263">
                  <c:v>0.25795210876577723</c:v>
                </c:pt>
                <c:pt idx="264">
                  <c:v>0.25836138733759406</c:v>
                </c:pt>
                <c:pt idx="265">
                  <c:v>0.2587719948069801</c:v>
                </c:pt>
                <c:pt idx="266">
                  <c:v>0.25918407712971048</c:v>
                </c:pt>
                <c:pt idx="267">
                  <c:v>0.25959778097759906</c:v>
                </c:pt>
                <c:pt idx="268">
                  <c:v>0.26001325347369875</c:v>
                </c:pt>
                <c:pt idx="269">
                  <c:v>0.26043064192050747</c:v>
                </c:pt>
                <c:pt idx="270">
                  <c:v>0.26085009352060534</c:v>
                </c:pt>
                <c:pt idx="271">
                  <c:v>0.26127175508918704</c:v>
                </c:pt>
                <c:pt idx="272">
                  <c:v>0.26169577275799671</c:v>
                </c:pt>
                <c:pt idx="273">
                  <c:v>0.26212229167020218</c:v>
                </c:pt>
                <c:pt idx="274">
                  <c:v>0.26255145566582527</c:v>
                </c:pt>
                <c:pt idx="275">
                  <c:v>0.26298340695737832</c:v>
                </c:pt>
                <c:pt idx="276">
                  <c:v>0.26341828579542564</c:v>
                </c:pt>
                <c:pt idx="277">
                  <c:v>0.26385623012387155</c:v>
                </c:pt>
                <c:pt idx="278">
                  <c:v>0.26429737522482194</c:v>
                </c:pt>
                <c:pt idx="279">
                  <c:v>0.26474185335297551</c:v>
                </c:pt>
                <c:pt idx="280">
                  <c:v>0.26518979335955029</c:v>
                </c:pt>
                <c:pt idx="281">
                  <c:v>0.26564132030586202</c:v>
                </c:pt>
                <c:pt idx="282">
                  <c:v>0.26609655506675084</c:v>
                </c:pt>
                <c:pt idx="283">
                  <c:v>0.26655561392413757</c:v>
                </c:pt>
                <c:pt idx="284">
                  <c:v>0.26701860815110379</c:v>
                </c:pt>
                <c:pt idx="285">
                  <c:v>0.26748564358697052</c:v>
                </c:pt>
                <c:pt idx="286">
                  <c:v>0.26795682020396477</c:v>
                </c:pt>
                <c:pt idx="287">
                  <c:v>0.26843223166615571</c:v>
                </c:pt>
                <c:pt idx="288">
                  <c:v>0.26891196488144786</c:v>
                </c:pt>
                <c:pt idx="289">
                  <c:v>0.26939609954753163</c:v>
                </c:pt>
                <c:pt idx="290">
                  <c:v>0.26988470769278272</c:v>
                </c:pt>
                <c:pt idx="291">
                  <c:v>0.2703778532132135</c:v>
                </c:pt>
                <c:pt idx="292">
                  <c:v>0.27087559140668638</c:v>
                </c:pt>
                <c:pt idx="293">
                  <c:v>0.27137796850569179</c:v>
                </c:pt>
                <c:pt idx="294">
                  <c:v>0.27188502121010649</c:v>
                </c:pt>
                <c:pt idx="295">
                  <c:v>0.27239677622143543</c:v>
                </c:pt>
                <c:pt idx="296">
                  <c:v>0.27291324978014025</c:v>
                </c:pt>
                <c:pt idx="297">
                  <c:v>0.27343444720774845</c:v>
                </c:pt>
                <c:pt idx="298">
                  <c:v>0.27396036245552574</c:v>
                </c:pt>
                <c:pt idx="299">
                  <c:v>0.27449097766156882</c:v>
                </c:pt>
                <c:pt idx="300">
                  <c:v>0.27502626271826586</c:v>
                </c:pt>
                <c:pt idx="301">
                  <c:v>0.27556617485212087</c:v>
                </c:pt>
                <c:pt idx="302">
                  <c:v>0.27611065821802361</c:v>
                </c:pt>
                <c:pt idx="303">
                  <c:v>0.27665964351007838</c:v>
                </c:pt>
                <c:pt idx="304">
                  <c:v>0.27721304759116716</c:v>
                </c:pt>
                <c:pt idx="305">
                  <c:v>0.27777077314345194</c:v>
                </c:pt>
                <c:pt idx="306">
                  <c:v>0.27833270834204349</c:v>
                </c:pt>
                <c:pt idx="307">
                  <c:v>0.27889872655408082</c:v>
                </c:pt>
                <c:pt idx="308">
                  <c:v>0.27946868606546871</c:v>
                </c:pt>
                <c:pt idx="309">
                  <c:v>0.28004242983751004</c:v>
                </c:pt>
                <c:pt idx="310">
                  <c:v>0.2806197852956438</c:v>
                </c:pt>
                <c:pt idx="311">
                  <c:v>0.28120056415246181</c:v>
                </c:pt>
                <c:pt idx="312">
                  <c:v>0.28178456226712856</c:v>
                </c:pt>
                <c:pt idx="313">
                  <c:v>0.28237155954325643</c:v>
                </c:pt>
                <c:pt idx="314">
                  <c:v>0.28296131986720585</c:v>
                </c:pt>
                <c:pt idx="315">
                  <c:v>0.283553591088681</c:v>
                </c:pt>
                <c:pt idx="316">
                  <c:v>0.28414810504537868</c:v>
                </c:pt>
                <c:pt idx="317">
                  <c:v>0.28474457763331029</c:v>
                </c:pt>
                <c:pt idx="318">
                  <c:v>0.28534270892425578</c:v>
                </c:pt>
                <c:pt idx="319">
                  <c:v>0.2859421833316737</c:v>
                </c:pt>
                <c:pt idx="320">
                  <c:v>0.28654266982617582</c:v>
                </c:pt>
                <c:pt idx="321">
                  <c:v>0.28714382220148571</c:v>
                </c:pt>
                <c:pt idx="322">
                  <c:v>0.28774527939158734</c:v>
                </c:pt>
                <c:pt idx="323">
                  <c:v>0.28834666583954349</c:v>
                </c:pt>
                <c:pt idx="324">
                  <c:v>0.28894759191820069</c:v>
                </c:pt>
                <c:pt idx="325">
                  <c:v>0.28954765440276015</c:v>
                </c:pt>
                <c:pt idx="326">
                  <c:v>0.29014643699491216</c:v>
                </c:pt>
                <c:pt idx="327">
                  <c:v>0.29074351089795369</c:v>
                </c:pt>
                <c:pt idx="328">
                  <c:v>0.29133843544201599</c:v>
                </c:pt>
                <c:pt idx="329">
                  <c:v>0.29193075875824975</c:v>
                </c:pt>
                <c:pt idx="330">
                  <c:v>0.29252001850049469</c:v>
                </c:pt>
                <c:pt idx="331">
                  <c:v>0.29310574261268096</c:v>
                </c:pt>
                <c:pt idx="332">
                  <c:v>0.2936874501398814</c:v>
                </c:pt>
                <c:pt idx="333">
                  <c:v>0.29426465208067726</c:v>
                </c:pt>
                <c:pt idx="334">
                  <c:v>0.29483685227817291</c:v>
                </c:pt>
                <c:pt idx="335">
                  <c:v>0.2954035483467275</c:v>
                </c:pt>
                <c:pt idx="336">
                  <c:v>0.29596423263121507</c:v>
                </c:pt>
                <c:pt idx="337">
                  <c:v>0.29651839319535167</c:v>
                </c:pt>
                <c:pt idx="338">
                  <c:v>0.29706551483540061</c:v>
                </c:pt>
                <c:pt idx="339">
                  <c:v>0.29760508011536529</c:v>
                </c:pt>
                <c:pt idx="340">
                  <c:v>0.29813657041957142</c:v>
                </c:pt>
                <c:pt idx="341">
                  <c:v>0.29865946701838675</c:v>
                </c:pt>
                <c:pt idx="342">
                  <c:v>0.29917325214269852</c:v>
                </c:pt>
                <c:pt idx="343">
                  <c:v>0.29967741006265525</c:v>
                </c:pt>
                <c:pt idx="344">
                  <c:v>0.3001714281661213</c:v>
                </c:pt>
                <c:pt idx="345">
                  <c:v>0.3006547980322527</c:v>
                </c:pt>
                <c:pt idx="346">
                  <c:v>0.30112701649561008</c:v>
                </c:pt>
                <c:pt idx="347">
                  <c:v>0.30158758669625241</c:v>
                </c:pt>
                <c:pt idx="348">
                  <c:v>0.30203601911135169</c:v>
                </c:pt>
                <c:pt idx="349">
                  <c:v>0.30247183256394944</c:v>
                </c:pt>
                <c:pt idx="350">
                  <c:v>0.30289455520465425</c:v>
                </c:pt>
                <c:pt idx="351">
                  <c:v>0.30330372546224005</c:v>
                </c:pt>
                <c:pt idx="352">
                  <c:v>0.30369889295932484</c:v>
                </c:pt>
                <c:pt idx="353">
                  <c:v>0.30407961938956213</c:v>
                </c:pt>
                <c:pt idx="354">
                  <c:v>0.30444547935302868</c:v>
                </c:pt>
                <c:pt idx="355">
                  <c:v>0.30479606114681707</c:v>
                </c:pt>
                <c:pt idx="356">
                  <c:v>0.30513096750813551</c:v>
                </c:pt>
                <c:pt idx="357">
                  <c:v>0.30544981630756535</c:v>
                </c:pt>
                <c:pt idx="358">
                  <c:v>0.30575224119047567</c:v>
                </c:pt>
                <c:pt idx="359">
                  <c:v>0.30603789216494698</c:v>
                </c:pt>
                <c:pt idx="360">
                  <c:v>0.30630643613493536</c:v>
                </c:pt>
                <c:pt idx="361">
                  <c:v>0.30655755737775758</c:v>
                </c:pt>
                <c:pt idx="362">
                  <c:v>0.30679095796535333</c:v>
                </c:pt>
                <c:pt idx="363">
                  <c:v>0.30700635812914134</c:v>
                </c:pt>
                <c:pt idx="364">
                  <c:v>0.30720349656861884</c:v>
                </c:pt>
                <c:pt idx="365">
                  <c:v>0.30738213070420339</c:v>
                </c:pt>
              </c:numCache>
            </c:numRef>
          </c:val>
          <c:smooth val="0"/>
        </c:ser>
        <c:ser>
          <c:idx val="1"/>
          <c:order val="1"/>
          <c:tx>
            <c:strRef>
              <c:f>Calculations!$G$1</c:f>
              <c:strCache>
                <c:ptCount val="1"/>
                <c:pt idx="0">
                  <c:v>Sunset Time (LST)</c:v>
                </c:pt>
              </c:strCache>
            </c:strRef>
          </c:tx>
          <c:marker>
            <c:symbol val="none"/>
          </c:marker>
          <c:val>
            <c:numRef>
              <c:f>Calculations!$G$2:$G$367</c:f>
              <c:numCache>
                <c:formatCode>h:mm:ss;@</c:formatCode>
                <c:ptCount val="366"/>
                <c:pt idx="0">
                  <c:v>0.73054580933771562</c:v>
                </c:pt>
                <c:pt idx="1">
                  <c:v>0.73104254807133862</c:v>
                </c:pt>
                <c:pt idx="2">
                  <c:v>0.73155056641606619</c:v>
                </c:pt>
                <c:pt idx="3">
                  <c:v>0.73206935863690947</c:v>
                </c:pt>
                <c:pt idx="4">
                  <c:v>0.73259841437522466</c:v>
                </c:pt>
                <c:pt idx="5">
                  <c:v>0.7331372197089856</c:v>
                </c:pt>
                <c:pt idx="6">
                  <c:v>0.73368525821972086</c:v>
                </c:pt>
                <c:pt idx="7">
                  <c:v>0.73424201206157957</c:v>
                </c:pt>
                <c:pt idx="8">
                  <c:v>0.73480696302799797</c:v>
                </c:pt>
                <c:pt idx="9">
                  <c:v>0.73537959361152105</c:v>
                </c:pt>
                <c:pt idx="10">
                  <c:v>0.7359593880523897</c:v>
                </c:pt>
                <c:pt idx="11">
                  <c:v>0.73654583337163693</c:v>
                </c:pt>
                <c:pt idx="12">
                  <c:v>0.73713842038458133</c:v>
                </c:pt>
                <c:pt idx="13">
                  <c:v>0.7377366446907917</c:v>
                </c:pt>
                <c:pt idx="14">
                  <c:v>0.73834000763677654</c:v>
                </c:pt>
                <c:pt idx="15">
                  <c:v>0.73894801724790338</c:v>
                </c:pt>
                <c:pt idx="16">
                  <c:v>0.73956018912627297</c:v>
                </c:pt>
                <c:pt idx="17">
                  <c:v>0.74017604731155417</c:v>
                </c:pt>
                <c:pt idx="18">
                  <c:v>0.7407951251020326</c:v>
                </c:pt>
                <c:pt idx="19">
                  <c:v>0.74141696583344185</c:v>
                </c:pt>
                <c:pt idx="20">
                  <c:v>0.74204112361341856</c:v>
                </c:pt>
                <c:pt idx="21">
                  <c:v>0.74266716400971056</c:v>
                </c:pt>
                <c:pt idx="22">
                  <c:v>0.74329466469060035</c:v>
                </c:pt>
                <c:pt idx="23">
                  <c:v>0.74392321601625488</c:v>
                </c:pt>
                <c:pt idx="24">
                  <c:v>0.74455242158005475</c:v>
                </c:pt>
                <c:pt idx="25">
                  <c:v>0.74518189869921103</c:v>
                </c:pt>
                <c:pt idx="26">
                  <c:v>0.74581127885426657</c:v>
                </c:pt>
                <c:pt idx="27">
                  <c:v>0.74644020807737088</c:v>
                </c:pt>
                <c:pt idx="28">
                  <c:v>0.74706834728943317</c:v>
                </c:pt>
                <c:pt idx="29">
                  <c:v>0.74769537258655494</c:v>
                </c:pt>
                <c:pt idx="30">
                  <c:v>0.74832097547634424</c:v>
                </c:pt>
                <c:pt idx="31">
                  <c:v>0.74894486306494057</c:v>
                </c:pt>
                <c:pt idx="32">
                  <c:v>0.74956675819578289</c:v>
                </c:pt>
                <c:pt idx="33">
                  <c:v>0.75018639954134714</c:v>
                </c:pt>
                <c:pt idx="34">
                  <c:v>0.75080354164922936</c:v>
                </c:pt>
                <c:pt idx="35">
                  <c:v>0.75141795494412933</c:v>
                </c:pt>
                <c:pt idx="36">
                  <c:v>0.7520294256873975</c:v>
                </c:pt>
                <c:pt idx="37">
                  <c:v>0.75263775589595561</c:v>
                </c:pt>
                <c:pt idx="38">
                  <c:v>0.75324276322247918</c:v>
                </c:pt>
                <c:pt idx="39">
                  <c:v>0.75384428079882126</c:v>
                </c:pt>
                <c:pt idx="40">
                  <c:v>0.75444215704474826</c:v>
                </c:pt>
                <c:pt idx="41">
                  <c:v>0.75503625544407571</c:v>
                </c:pt>
                <c:pt idx="42">
                  <c:v>0.7556264542903649</c:v>
                </c:pt>
                <c:pt idx="43">
                  <c:v>0.75621264640434127</c:v>
                </c:pt>
                <c:pt idx="44">
                  <c:v>0.7567947388252293</c:v>
                </c:pt>
                <c:pt idx="45">
                  <c:v>0.75737265247817842</c:v>
                </c:pt>
                <c:pt idx="46">
                  <c:v>0.75794632181995059</c:v>
                </c:pt>
                <c:pt idx="47">
                  <c:v>0.75851569446502098</c:v>
                </c:pt>
                <c:pt idx="48">
                  <c:v>0.75908073079419469</c:v>
                </c:pt>
                <c:pt idx="49">
                  <c:v>0.75964140354780818</c:v>
                </c:pt>
                <c:pt idx="50">
                  <c:v>0.76019769740553145</c:v>
                </c:pt>
                <c:pt idx="51">
                  <c:v>0.76074960855472096</c:v>
                </c:pt>
                <c:pt idx="52">
                  <c:v>0.76129714424920736</c:v>
                </c:pt>
                <c:pt idx="53">
                  <c:v>0.76184032236032273</c:v>
                </c:pt>
                <c:pt idx="54">
                  <c:v>0.76237917092190854</c:v>
                </c:pt>
                <c:pt idx="55">
                  <c:v>0.76291372767093146</c:v>
                </c:pt>
                <c:pt idx="56">
                  <c:v>0.76344403958527796</c:v>
                </c:pt>
                <c:pt idx="57">
                  <c:v>0.76397016242017002</c:v>
                </c:pt>
                <c:pt idx="58">
                  <c:v>0.76449216024459155</c:v>
                </c:pt>
                <c:pt idx="59">
                  <c:v>0.76501010497896149</c:v>
                </c:pt>
                <c:pt idx="60">
                  <c:v>0.76552407593525484</c:v>
                </c:pt>
                <c:pt idx="61">
                  <c:v>0.76603415936061103</c:v>
                </c:pt>
                <c:pt idx="62">
                  <c:v>0.76654044798541521</c:v>
                </c:pt>
                <c:pt idx="63">
                  <c:v>0.76704304057670547</c:v>
                </c:pt>
                <c:pt idx="64">
                  <c:v>0.76754204149767602</c:v>
                </c:pt>
                <c:pt idx="65">
                  <c:v>0.76803756027394798</c:v>
                </c:pt>
                <c:pt idx="66">
                  <c:v>0.76852971116716606</c:v>
                </c:pt>
                <c:pt idx="67">
                  <c:v>0.76901861275640271</c:v>
                </c:pt>
                <c:pt idx="68">
                  <c:v>0.76950438752775185</c:v>
                </c:pt>
                <c:pt idx="69">
                  <c:v>0.76998716147239987</c:v>
                </c:pt>
                <c:pt idx="70">
                  <c:v>0.7704670636933787</c:v>
                </c:pt>
                <c:pt idx="71">
                  <c:v>0.77094422602112678</c:v>
                </c:pt>
                <c:pt idx="72">
                  <c:v>0.77141878263790131</c:v>
                </c:pt>
                <c:pt idx="73">
                  <c:v>0.77189086971100396</c:v>
                </c:pt>
                <c:pt idx="74">
                  <c:v>0.77236062503472924</c:v>
                </c:pt>
                <c:pt idx="75">
                  <c:v>0.77282818768085904</c:v>
                </c:pt>
                <c:pt idx="76">
                  <c:v>0.77329369765748202</c:v>
                </c:pt>
                <c:pt idx="77">
                  <c:v>0.77375729557585704</c:v>
                </c:pt>
                <c:pt idx="78">
                  <c:v>0.77421912232498002</c:v>
                </c:pt>
                <c:pt idx="79">
                  <c:v>0.77467931875349638</c:v>
                </c:pt>
                <c:pt idx="80">
                  <c:v>0.77513802535852139</c:v>
                </c:pt>
                <c:pt idx="81">
                  <c:v>0.77559538198094657</c:v>
                </c:pt>
                <c:pt idx="82">
                  <c:v>0.77605152750673612</c:v>
                </c:pt>
                <c:pt idx="83">
                  <c:v>0.77650659957374224</c:v>
                </c:pt>
                <c:pt idx="84">
                  <c:v>0.77696073428351098</c:v>
                </c:pt>
                <c:pt idx="85">
                  <c:v>0.77741406591757423</c:v>
                </c:pt>
                <c:pt idx="86">
                  <c:v>0.7778667266577034</c:v>
                </c:pt>
                <c:pt idx="87">
                  <c:v>0.77831884630960879</c:v>
                </c:pt>
                <c:pt idx="88">
                  <c:v>0.77877055202957779</c:v>
                </c:pt>
                <c:pt idx="89">
                  <c:v>0.7792219680535627</c:v>
                </c:pt>
                <c:pt idx="90">
                  <c:v>0.77967321542823642</c:v>
                </c:pt>
                <c:pt idx="91">
                  <c:v>0.78012441174358504</c:v>
                </c:pt>
                <c:pt idx="92">
                  <c:v>0.78057567086661295</c:v>
                </c:pt>
                <c:pt idx="93">
                  <c:v>0.78102710267578601</c:v>
                </c:pt>
                <c:pt idx="94">
                  <c:v>0.78147881279587972</c:v>
                </c:pt>
                <c:pt idx="95">
                  <c:v>0.78193090233294105</c:v>
                </c:pt>
                <c:pt idx="96">
                  <c:v>0.78238346760912847</c:v>
                </c:pt>
                <c:pt idx="97">
                  <c:v>0.78283659989724108</c:v>
                </c:pt>
                <c:pt idx="98">
                  <c:v>0.78329038515482585</c:v>
                </c:pt>
                <c:pt idx="99">
                  <c:v>0.78374490375778594</c:v>
                </c:pt>
                <c:pt idx="100">
                  <c:v>0.78420023023351271</c:v>
                </c:pt>
                <c:pt idx="101">
                  <c:v>0.784656432993592</c:v>
                </c:pt>
                <c:pt idx="102">
                  <c:v>0.78511357406625659</c:v>
                </c:pt>
                <c:pt idx="103">
                  <c:v>0.78557170882877603</c:v>
                </c:pt>
                <c:pt idx="104">
                  <c:v>0.78603088574009661</c:v>
                </c:pt>
                <c:pt idx="105">
                  <c:v>0.78649114607408488</c:v>
                </c:pt>
                <c:pt idx="106">
                  <c:v>0.78695252365382817</c:v>
                </c:pt>
                <c:pt idx="107">
                  <c:v>0.78741504458751055</c:v>
                </c:pt>
                <c:pt idx="108">
                  <c:v>0.78787872700645545</c:v>
                </c:pt>
                <c:pt idx="109">
                  <c:v>0.78834358080602029</c:v>
                </c:pt>
                <c:pt idx="110">
                  <c:v>0.78880960739008055</c:v>
                </c:pt>
                <c:pt idx="111">
                  <c:v>0.78927679941991835</c:v>
                </c:pt>
                <c:pt idx="112">
                  <c:v>0.78974514056841527</c:v>
                </c:pt>
                <c:pt idx="113">
                  <c:v>0.79021460528050114</c:v>
                </c:pt>
                <c:pt idx="114">
                  <c:v>0.79068515854086774</c:v>
                </c:pt>
                <c:pt idx="115">
                  <c:v>0.79115675565003463</c:v>
                </c:pt>
                <c:pt idx="116">
                  <c:v>0.79162934200989687</c:v>
                </c:pt>
                <c:pt idx="117">
                  <c:v>0.79210285291992488</c:v>
                </c:pt>
                <c:pt idx="118">
                  <c:v>0.79257721338525555</c:v>
                </c:pt>
                <c:pt idx="119">
                  <c:v>0.79305233793791263</c:v>
                </c:pt>
                <c:pt idx="120">
                  <c:v>0.79352813047247217</c:v>
                </c:pt>
                <c:pt idx="121">
                  <c:v>0.79400448409745017</c:v>
                </c:pt>
                <c:pt idx="122">
                  <c:v>0.79448128100377158</c:v>
                </c:pt>
                <c:pt idx="123">
                  <c:v>0.79495839235162669</c:v>
                </c:pt>
                <c:pt idx="124">
                  <c:v>0.79543567817705474</c:v>
                </c:pt>
                <c:pt idx="125">
                  <c:v>0.79591298731956894</c:v>
                </c:pt>
                <c:pt idx="126">
                  <c:v>0.79639015737210872</c:v>
                </c:pt>
                <c:pt idx="127">
                  <c:v>0.79686701465458942</c:v>
                </c:pt>
                <c:pt idx="128">
                  <c:v>0.79734337421226809</c:v>
                </c:pt>
                <c:pt idx="129">
                  <c:v>0.79781903984008362</c:v>
                </c:pt>
                <c:pt idx="130">
                  <c:v>0.79829380413408491</c:v>
                </c:pt>
                <c:pt idx="131">
                  <c:v>0.79876744857097381</c:v>
                </c:pt>
                <c:pt idx="132">
                  <c:v>0.79923974361670236</c:v>
                </c:pt>
                <c:pt idx="133">
                  <c:v>0.79971044886498688</c:v>
                </c:pt>
                <c:pt idx="134">
                  <c:v>0.8001793132064795</c:v>
                </c:pt>
                <c:pt idx="135">
                  <c:v>0.80064607502922469</c:v>
                </c:pt>
                <c:pt idx="136">
                  <c:v>0.80111046245091755</c:v>
                </c:pt>
                <c:pt idx="137">
                  <c:v>0.80157219358332976</c:v>
                </c:pt>
                <c:pt idx="138">
                  <c:v>0.80203097682913793</c:v>
                </c:pt>
                <c:pt idx="139">
                  <c:v>0.80248651121123249</c:v>
                </c:pt>
                <c:pt idx="140">
                  <c:v>0.80293848673444379</c:v>
                </c:pt>
                <c:pt idx="141">
                  <c:v>0.8033865847794297</c:v>
                </c:pt>
                <c:pt idx="142">
                  <c:v>0.803830478528331</c:v>
                </c:pt>
                <c:pt idx="143">
                  <c:v>0.80426983342161451</c:v>
                </c:pt>
                <c:pt idx="144">
                  <c:v>0.80470430764535295</c:v>
                </c:pt>
                <c:pt idx="145">
                  <c:v>0.80513355264800024</c:v>
                </c:pt>
                <c:pt idx="146">
                  <c:v>0.80555721368558009</c:v>
                </c:pt>
                <c:pt idx="147">
                  <c:v>0.80597493039398194</c:v>
                </c:pt>
                <c:pt idx="148">
                  <c:v>0.80638633738693166</c:v>
                </c:pt>
                <c:pt idx="149">
                  <c:v>0.80679106487800867</c:v>
                </c:pt>
                <c:pt idx="150">
                  <c:v>0.80718873932492397</c:v>
                </c:pt>
                <c:pt idx="151">
                  <c:v>0.80757898409413065</c:v>
                </c:pt>
                <c:pt idx="152">
                  <c:v>0.807961420143678</c:v>
                </c:pt>
                <c:pt idx="153">
                  <c:v>0.80833566672209545</c:v>
                </c:pt>
                <c:pt idx="154">
                  <c:v>0.80870134208096389</c:v>
                </c:pt>
                <c:pt idx="155">
                  <c:v>0.80905806419872339</c:v>
                </c:pt>
                <c:pt idx="156">
                  <c:v>0.80940545151317278</c:v>
                </c:pt>
                <c:pt idx="157">
                  <c:v>0.80974312366003443</c:v>
                </c:pt>
                <c:pt idx="158">
                  <c:v>0.81007070221489585</c:v>
                </c:pt>
                <c:pt idx="159">
                  <c:v>0.81038781143579242</c:v>
                </c:pt>
                <c:pt idx="160">
                  <c:v>0.81069407900366786</c:v>
                </c:pt>
                <c:pt idx="161">
                  <c:v>0.8109891367579517</c:v>
                </c:pt>
                <c:pt idx="162">
                  <c:v>0.81127262142447687</c:v>
                </c:pt>
                <c:pt idx="163">
                  <c:v>0.81154417533302858</c:v>
                </c:pt>
                <c:pt idx="164">
                  <c:v>0.81180344712181951</c:v>
                </c:pt>
                <c:pt idx="165">
                  <c:v>0.81205009242630399</c:v>
                </c:pt>
                <c:pt idx="166">
                  <c:v>0.81228377454977796</c:v>
                </c:pt>
                <c:pt idx="167">
                  <c:v>0.81250416511335777</c:v>
                </c:pt>
                <c:pt idx="168">
                  <c:v>0.81271094468302429</c:v>
                </c:pt>
                <c:pt idx="169">
                  <c:v>0.81290380337156309</c:v>
                </c:pt>
                <c:pt idx="170">
                  <c:v>0.81308244141337993</c:v>
                </c:pt>
                <c:pt idx="171">
                  <c:v>0.81324656971033282</c:v>
                </c:pt>
                <c:pt idx="172">
                  <c:v>0.81339591034689207</c:v>
                </c:pt>
                <c:pt idx="173">
                  <c:v>0.8135301970731218</c:v>
                </c:pt>
                <c:pt idx="174">
                  <c:v>0.81364917575417017</c:v>
                </c:pt>
                <c:pt idx="175">
                  <c:v>0.81375260478514388</c:v>
                </c:pt>
                <c:pt idx="176">
                  <c:v>0.81384025547044414</c:v>
                </c:pt>
                <c:pt idx="177">
                  <c:v>0.81391191236684313</c:v>
                </c:pt>
                <c:pt idx="178">
                  <c:v>0.81396737358977955</c:v>
                </c:pt>
                <c:pt idx="179">
                  <c:v>0.81400645108254233</c:v>
                </c:pt>
                <c:pt idx="180">
                  <c:v>0.81402897084822601</c:v>
                </c:pt>
                <c:pt idx="181">
                  <c:v>0.81403477314450168</c:v>
                </c:pt>
                <c:pt idx="182">
                  <c:v>0.81402371264146067</c:v>
                </c:pt>
                <c:pt idx="183">
                  <c:v>0.81399565854293932</c:v>
                </c:pt>
                <c:pt idx="184">
                  <c:v>0.81395049467190683</c:v>
                </c:pt>
                <c:pt idx="185">
                  <c:v>0.81388811952065954</c:v>
                </c:pt>
                <c:pt idx="186">
                  <c:v>0.81380844626668924</c:v>
                </c:pt>
                <c:pt idx="187">
                  <c:v>0.81371140275524667</c:v>
                </c:pt>
                <c:pt idx="188">
                  <c:v>0.81359693144972089</c:v>
                </c:pt>
                <c:pt idx="189">
                  <c:v>0.81346498935106903</c:v>
                </c:pt>
                <c:pt idx="190">
                  <c:v>0.81331554788762395</c:v>
                </c:pt>
                <c:pt idx="191">
                  <c:v>0.81314859277668239</c:v>
                </c:pt>
                <c:pt idx="192">
                  <c:v>0.81296412385934047</c:v>
                </c:pt>
                <c:pt idx="193">
                  <c:v>0.81276215491010217</c:v>
                </c:pt>
                <c:pt idx="194">
                  <c:v>0.81254271342282447</c:v>
                </c:pt>
                <c:pt idx="195">
                  <c:v>0.81230584037458708</c:v>
                </c:pt>
                <c:pt idx="196">
                  <c:v>0.81205158996910076</c:v>
                </c:pt>
                <c:pt idx="197">
                  <c:v>0.81178002936126681</c:v>
                </c:pt>
                <c:pt idx="198">
                  <c:v>0.81149123836451054</c:v>
                </c:pt>
                <c:pt idx="199">
                  <c:v>0.81118530914247711</c:v>
                </c:pt>
                <c:pt idx="200">
                  <c:v>0.81086234588669692</c:v>
                </c:pt>
                <c:pt idx="201">
                  <c:v>0.81052246448175802</c:v>
                </c:pt>
                <c:pt idx="202">
                  <c:v>0.81016579215952622</c:v>
                </c:pt>
                <c:pt idx="203">
                  <c:v>0.8097924671438943</c:v>
                </c:pt>
                <c:pt idx="204">
                  <c:v>0.80940263828751935</c:v>
                </c:pt>
                <c:pt idx="205">
                  <c:v>0.80899646470193809</c:v>
                </c:pt>
                <c:pt idx="206">
                  <c:v>0.80857411538242607</c:v>
                </c:pt>
                <c:pt idx="207">
                  <c:v>0.80813576882889704</c:v>
                </c:pt>
                <c:pt idx="208">
                  <c:v>0.80768161266410599</c:v>
                </c:pt>
                <c:pt idx="209">
                  <c:v>0.80721184325034334</c:v>
                </c:pt>
                <c:pt idx="210">
                  <c:v>0.80672666530578219</c:v>
                </c:pt>
                <c:pt idx="211">
                  <c:v>0.80622629152156244</c:v>
                </c:pt>
                <c:pt idx="212">
                  <c:v>0.80571094218066053</c:v>
                </c:pt>
                <c:pt idx="213">
                  <c:v>0.805180844779528</c:v>
                </c:pt>
                <c:pt idx="214">
                  <c:v>0.80463623365345438</c:v>
                </c:pt>
                <c:pt idx="215">
                  <c:v>0.80407734960652644</c:v>
                </c:pt>
                <c:pt idx="216">
                  <c:v>0.80350443954703066</c:v>
                </c:pt>
                <c:pt idx="217">
                  <c:v>0.8029177561291021</c:v>
                </c:pt>
                <c:pt idx="218">
                  <c:v>0.80231755740135913</c:v>
                </c:pt>
                <c:pt idx="219">
                  <c:v>0.80170410646322554</c:v>
                </c:pt>
                <c:pt idx="220">
                  <c:v>0.80107767112961092</c:v>
                </c:pt>
                <c:pt idx="221">
                  <c:v>0.80043852360455725</c:v>
                </c:pt>
                <c:pt idx="222">
                  <c:v>0.79978694016443197</c:v>
                </c:pt>
                <c:pt idx="223">
                  <c:v>0.79912320085120681</c:v>
                </c:pt>
                <c:pt idx="224">
                  <c:v>0.79844758917630543</c:v>
                </c:pt>
                <c:pt idx="225">
                  <c:v>0.7977603918355034</c:v>
                </c:pt>
                <c:pt idx="226">
                  <c:v>0.79706189843526587</c:v>
                </c:pt>
                <c:pt idx="227">
                  <c:v>0.79635240123092843</c:v>
                </c:pt>
                <c:pt idx="228">
                  <c:v>0.79563219487704484</c:v>
                </c:pt>
                <c:pt idx="229">
                  <c:v>0.79490157619021873</c:v>
                </c:pt>
                <c:pt idx="230">
                  <c:v>0.79416084392467101</c:v>
                </c:pt>
                <c:pt idx="231">
                  <c:v>0.79341029856077416</c:v>
                </c:pt>
                <c:pt idx="232">
                  <c:v>0.79265024210673274</c:v>
                </c:pt>
                <c:pt idx="233">
                  <c:v>0.79188097791356526</c:v>
                </c:pt>
                <c:pt idx="234">
                  <c:v>0.79110281050347453</c:v>
                </c:pt>
                <c:pt idx="235">
                  <c:v>0.79031604541169964</c:v>
                </c:pt>
                <c:pt idx="236">
                  <c:v>0.78952098904183587</c:v>
                </c:pt>
                <c:pt idx="237">
                  <c:v>0.78871794853463273</c:v>
                </c:pt>
                <c:pt idx="238">
                  <c:v>0.7879072316501925</c:v>
                </c:pt>
                <c:pt idx="239">
                  <c:v>0.78708914666346819</c:v>
                </c:pt>
                <c:pt idx="240">
                  <c:v>0.7862640022729197</c:v>
                </c:pt>
                <c:pt idx="241">
                  <c:v>0.78543210752212633</c:v>
                </c:pt>
                <c:pt idx="242">
                  <c:v>0.78459377173412814</c:v>
                </c:pt>
                <c:pt idx="243">
                  <c:v>0.78374930445821933</c:v>
                </c:pt>
                <c:pt idx="244">
                  <c:v>0.78289901542886531</c:v>
                </c:pt>
                <c:pt idx="245">
                  <c:v>0.78204321453639991</c:v>
                </c:pt>
                <c:pt idx="246">
                  <c:v>0.78118221180906844</c:v>
                </c:pt>
                <c:pt idx="247">
                  <c:v>0.78031631740599627</c:v>
                </c:pt>
                <c:pt idx="248">
                  <c:v>0.77944584162058372</c:v>
                </c:pt>
                <c:pt idx="249">
                  <c:v>0.77857109489380416</c:v>
                </c:pt>
                <c:pt idx="250">
                  <c:v>0.77769238783684647</c:v>
                </c:pt>
                <c:pt idx="251">
                  <c:v>0.77681003126249915</c:v>
                </c:pt>
                <c:pt idx="252">
                  <c:v>0.77592433622463963</c:v>
                </c:pt>
                <c:pt idx="253">
                  <c:v>0.77503561406517718</c:v>
                </c:pt>
                <c:pt idx="254">
                  <c:v>0.77414417646773792</c:v>
                </c:pt>
                <c:pt idx="255">
                  <c:v>0.77325033551737921</c:v>
                </c:pt>
                <c:pt idx="256">
                  <c:v>0.77235440376559272</c:v>
                </c:pt>
                <c:pt idx="257">
                  <c:v>0.77145669429981045</c:v>
                </c:pt>
                <c:pt idx="258">
                  <c:v>0.77055752081663498</c:v>
                </c:pt>
                <c:pt idx="259">
                  <c:v>0.76965719769799501</c:v>
                </c:pt>
                <c:pt idx="260">
                  <c:v>0.76875604008939746</c:v>
                </c:pt>
                <c:pt idx="261">
                  <c:v>0.76785436397945672</c:v>
                </c:pt>
                <c:pt idx="262">
                  <c:v>0.7669524862798609</c:v>
                </c:pt>
                <c:pt idx="263">
                  <c:v>0.76605072490494786</c:v>
                </c:pt>
                <c:pt idx="264">
                  <c:v>0.76514939885004418</c:v>
                </c:pt>
                <c:pt idx="265">
                  <c:v>0.76424882826773943</c:v>
                </c:pt>
                <c:pt idx="266">
                  <c:v>0.76334933454127829</c:v>
                </c:pt>
                <c:pt idx="267">
                  <c:v>0.76245124035424083</c:v>
                </c:pt>
                <c:pt idx="268">
                  <c:v>0.76155486975571751</c:v>
                </c:pt>
                <c:pt idx="269">
                  <c:v>0.76066054822020168</c:v>
                </c:pt>
                <c:pt idx="270">
                  <c:v>0.75976860270142865</c:v>
                </c:pt>
                <c:pt idx="271">
                  <c:v>0.7588793616794266</c:v>
                </c:pt>
                <c:pt idx="272">
                  <c:v>0.75799315520005683</c:v>
                </c:pt>
                <c:pt idx="273">
                  <c:v>0.75711031490638336</c:v>
                </c:pt>
                <c:pt idx="274">
                  <c:v>0.75623117406118756</c:v>
                </c:pt>
                <c:pt idx="275">
                  <c:v>0.75535606756003182</c:v>
                </c:pt>
                <c:pt idx="276">
                  <c:v>0.75448533193429246</c:v>
                </c:pt>
                <c:pt idx="277">
                  <c:v>0.753619305343596</c:v>
                </c:pt>
                <c:pt idx="278">
                  <c:v>0.75275832755718253</c:v>
                </c:pt>
                <c:pt idx="279">
                  <c:v>0.7519027399237046</c:v>
                </c:pt>
                <c:pt idx="280">
                  <c:v>0.75105288532906644</c:v>
                </c:pt>
                <c:pt idx="281">
                  <c:v>0.75020910814190811</c:v>
                </c:pt>
                <c:pt idx="282">
                  <c:v>0.74937175414640289</c:v>
                </c:pt>
                <c:pt idx="283">
                  <c:v>0.74854117046208124</c:v>
                </c:pt>
                <c:pt idx="284">
                  <c:v>0.7477177054504297</c:v>
                </c:pt>
                <c:pt idx="285">
                  <c:v>0.74690170860805694</c:v>
                </c:pt>
                <c:pt idx="286">
                  <c:v>0.74609353044627336</c:v>
                </c:pt>
                <c:pt idx="287">
                  <c:v>0.74529352235695367</c:v>
                </c:pt>
                <c:pt idx="288">
                  <c:v>0.74450203646461199</c:v>
                </c:pt>
                <c:pt idx="289">
                  <c:v>0.74371942546463965</c:v>
                </c:pt>
                <c:pt idx="290">
                  <c:v>0.74294604244770379</c:v>
                </c:pt>
                <c:pt idx="291">
                  <c:v>0.74218224071034733</c:v>
                </c:pt>
                <c:pt idx="292">
                  <c:v>0.74142837355184132</c:v>
                </c:pt>
                <c:pt idx="293">
                  <c:v>0.74068479405740073</c:v>
                </c:pt>
                <c:pt idx="294">
                  <c:v>0.73995185486787929</c:v>
                </c:pt>
                <c:pt idx="295">
                  <c:v>0.73922990793610222</c:v>
                </c:pt>
                <c:pt idx="296">
                  <c:v>0.73851930427001411</c:v>
                </c:pt>
                <c:pt idx="297">
                  <c:v>0.73782039366284147</c:v>
                </c:pt>
                <c:pt idx="298">
                  <c:v>0.73713352441049018</c:v>
                </c:pt>
                <c:pt idx="299">
                  <c:v>0.73645904301641563</c:v>
                </c:pt>
                <c:pt idx="300">
                  <c:v>0.73579729388421988</c:v>
                </c:pt>
                <c:pt idx="301">
                  <c:v>0.73514861899824835</c:v>
                </c:pt>
                <c:pt idx="302">
                  <c:v>0.73451335759245862</c:v>
                </c:pt>
                <c:pt idx="303">
                  <c:v>0.73389184580786471</c:v>
                </c:pt>
                <c:pt idx="304">
                  <c:v>0.73328441633885322</c:v>
                </c:pt>
                <c:pt idx="305">
                  <c:v>0.73269139806868921</c:v>
                </c:pt>
                <c:pt idx="306">
                  <c:v>0.73211311569452786</c:v>
                </c:pt>
                <c:pt idx="307">
                  <c:v>0.73154988934228382</c:v>
                </c:pt>
                <c:pt idx="308">
                  <c:v>0.73100203417168885</c:v>
                </c:pt>
                <c:pt idx="309">
                  <c:v>0.73046985997190839</c:v>
                </c:pt>
                <c:pt idx="310">
                  <c:v>0.72995367074808937</c:v>
                </c:pt>
                <c:pt idx="311">
                  <c:v>0.72945376429923969</c:v>
                </c:pt>
                <c:pt idx="312">
                  <c:v>0.72897043178785359</c:v>
                </c:pt>
                <c:pt idx="313">
                  <c:v>0.72850395730172723</c:v>
                </c:pt>
                <c:pt idx="314">
                  <c:v>0.72805461740844601</c:v>
                </c:pt>
                <c:pt idx="315">
                  <c:v>0.72762268070304525</c:v>
                </c:pt>
                <c:pt idx="316">
                  <c:v>0.7272084073494085</c:v>
                </c:pt>
                <c:pt idx="317">
                  <c:v>0.72681204861599169</c:v>
                </c:pt>
                <c:pt idx="318">
                  <c:v>0.72643384640655095</c:v>
                </c:pt>
                <c:pt idx="319">
                  <c:v>0.72607403278656713</c:v>
                </c:pt>
                <c:pt idx="320">
                  <c:v>0.7257328295061708</c:v>
                </c:pt>
                <c:pt idx="321">
                  <c:v>0.72541044752042472</c:v>
                </c:pt>
                <c:pt idx="322">
                  <c:v>0.72510708650791156</c:v>
                </c:pt>
                <c:pt idx="323">
                  <c:v>0.72482293438865431</c:v>
                </c:pt>
                <c:pt idx="324">
                  <c:v>0.72455816684251162</c:v>
                </c:pt>
                <c:pt idx="325">
                  <c:v>0.72431294682927339</c:v>
                </c:pt>
                <c:pt idx="326">
                  <c:v>0.72408742411180149</c:v>
                </c:pt>
                <c:pt idx="327">
                  <c:v>0.72388173478366014</c:v>
                </c:pt>
                <c:pt idx="328">
                  <c:v>0.72369600080281504</c:v>
                </c:pt>
                <c:pt idx="329">
                  <c:v>0.72353032953307361</c:v>
                </c:pt>
                <c:pt idx="330">
                  <c:v>0.72338481329506832</c:v>
                </c:pt>
                <c:pt idx="331">
                  <c:v>0.72325952892870282</c:v>
                </c:pt>
                <c:pt idx="332">
                  <c:v>0.72315453736908286</c:v>
                </c:pt>
                <c:pt idx="333">
                  <c:v>0.72306988323807186</c:v>
                </c:pt>
                <c:pt idx="334">
                  <c:v>0.72300559445370138</c:v>
                </c:pt>
                <c:pt idx="335">
                  <c:v>0.72296168185976517</c:v>
                </c:pt>
                <c:pt idx="336">
                  <c:v>0.72293813887800096</c:v>
                </c:pt>
                <c:pt idx="337">
                  <c:v>0.72293494118532764</c:v>
                </c:pt>
                <c:pt idx="338">
                  <c:v>0.72295204641866129</c:v>
                </c:pt>
                <c:pt idx="339">
                  <c:v>0.72298939390985284</c:v>
                </c:pt>
                <c:pt idx="340">
                  <c:v>0.72304690445331676</c:v>
                </c:pt>
                <c:pt idx="341">
                  <c:v>0.72312448010889085</c:v>
                </c:pt>
                <c:pt idx="342">
                  <c:v>0.72322200404244386</c:v>
                </c:pt>
                <c:pt idx="343">
                  <c:v>0.72333934040668535</c:v>
                </c:pt>
                <c:pt idx="344">
                  <c:v>0.72347633426453684</c:v>
                </c:pt>
                <c:pt idx="345">
                  <c:v>0.72363281155731696</c:v>
                </c:pt>
                <c:pt idx="346">
                  <c:v>0.72380857911984786</c:v>
                </c:pt>
                <c:pt idx="347">
                  <c:v>0.72400342474441293</c:v>
                </c:pt>
                <c:pt idx="348">
                  <c:v>0.72421711729531413</c:v>
                </c:pt>
                <c:pt idx="349">
                  <c:v>0.72444940687552828</c:v>
                </c:pt>
                <c:pt idx="350">
                  <c:v>0.72470002504673392</c:v>
                </c:pt>
                <c:pt idx="351">
                  <c:v>0.72496868510369472</c:v>
                </c:pt>
                <c:pt idx="352">
                  <c:v>0.72525508240368486</c:v>
                </c:pt>
                <c:pt idx="353">
                  <c:v>0.72555889475134605</c:v>
                </c:pt>
                <c:pt idx="354">
                  <c:v>0.72587978283900534</c:v>
                </c:pt>
                <c:pt idx="355">
                  <c:v>0.72621739074217007</c:v>
                </c:pt>
                <c:pt idx="356">
                  <c:v>0.72657134646953836</c:v>
                </c:pt>
                <c:pt idx="357">
                  <c:v>0.72694126256651825</c:v>
                </c:pt>
                <c:pt idx="358">
                  <c:v>0.72732673677088389</c:v>
                </c:pt>
                <c:pt idx="359">
                  <c:v>0.72772735271883071</c:v>
                </c:pt>
                <c:pt idx="360">
                  <c:v>0.72814268069936394</c:v>
                </c:pt>
                <c:pt idx="361">
                  <c:v>0.7285722784545795</c:v>
                </c:pt>
                <c:pt idx="362">
                  <c:v>0.72901569202309702</c:v>
                </c:pt>
                <c:pt idx="363">
                  <c:v>0.72947245662359095</c:v>
                </c:pt>
                <c:pt idx="364">
                  <c:v>0.7299420975750639</c:v>
                </c:pt>
                <c:pt idx="365">
                  <c:v>0.73042413125026973</c:v>
                </c:pt>
              </c:numCache>
            </c:numRef>
          </c:val>
          <c:smooth val="0"/>
        </c:ser>
        <c:dLbls>
          <c:showLegendKey val="0"/>
          <c:showVal val="0"/>
          <c:showCatName val="0"/>
          <c:showSerName val="0"/>
          <c:showPercent val="0"/>
          <c:showBubbleSize val="0"/>
        </c:dLbls>
        <c:marker val="1"/>
        <c:smooth val="0"/>
        <c:axId val="111826432"/>
        <c:axId val="111827968"/>
      </c:lineChart>
      <c:catAx>
        <c:axId val="11182643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11827968"/>
        <c:crosses val="autoZero"/>
        <c:auto val="1"/>
        <c:lblAlgn val="ctr"/>
        <c:lblOffset val="100"/>
        <c:noMultiLvlLbl val="0"/>
      </c:catAx>
      <c:valAx>
        <c:axId val="111827968"/>
        <c:scaling>
          <c:orientation val="minMax"/>
          <c:max val="1"/>
          <c:min val="0"/>
        </c:scaling>
        <c:delete val="0"/>
        <c:axPos val="l"/>
        <c:majorGridlines/>
        <c:numFmt formatCode="h:mm:ss;@"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1826432"/>
        <c:crosses val="autoZero"/>
        <c:crossBetween val="between"/>
        <c:majorUnit val="0.25"/>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lineChart>
        <c:grouping val="standard"/>
        <c:varyColors val="0"/>
        <c:ser>
          <c:idx val="0"/>
          <c:order val="0"/>
          <c:tx>
            <c:strRef>
              <c:f>Calculations!$AC$1</c:f>
              <c:strCache>
                <c:ptCount val="1"/>
                <c:pt idx="0">
                  <c:v>Eq of Time (minutes)</c:v>
                </c:pt>
              </c:strCache>
            </c:strRef>
          </c:tx>
          <c:marker>
            <c:symbol val="none"/>
          </c:marker>
          <c:val>
            <c:numRef>
              <c:f>Calculations!$AC$3:$AC$366</c:f>
              <c:numCache>
                <c:formatCode>General</c:formatCode>
                <c:ptCount val="364"/>
                <c:pt idx="0">
                  <c:v>-3.8021427054300867</c:v>
                </c:pt>
                <c:pt idx="1">
                  <c:v>-4.2660797442580609</c:v>
                </c:pt>
                <c:pt idx="2">
                  <c:v>-4.723979067236816</c:v>
                </c:pt>
                <c:pt idx="3">
                  <c:v>-5.1753568857231054</c:v>
                </c:pt>
                <c:pt idx="4">
                  <c:v>-5.6197406522983728</c:v>
                </c:pt>
                <c:pt idx="5">
                  <c:v>-6.0566697812713786</c:v>
                </c:pt>
                <c:pt idx="6">
                  <c:v>-6.4856963389293147</c:v>
                </c:pt>
                <c:pt idx="7">
                  <c:v>-6.9063857019913675</c:v>
                </c:pt>
                <c:pt idx="8">
                  <c:v>-7.3183171828597322</c:v>
                </c:pt>
                <c:pt idx="9">
                  <c:v>-7.7210846203542856</c:v>
                </c:pt>
                <c:pt idx="10">
                  <c:v>-8.1142969347551208</c:v>
                </c:pt>
                <c:pt idx="11">
                  <c:v>-8.4975786460944835</c:v>
                </c:pt>
                <c:pt idx="12">
                  <c:v>-8.8705703547741326</c:v>
                </c:pt>
                <c:pt idx="13">
                  <c:v>-9.2329291837062595</c:v>
                </c:pt>
                <c:pt idx="14">
                  <c:v>-9.5843291813181377</c:v>
                </c:pt>
                <c:pt idx="15">
                  <c:v>-9.9244616848842035</c:v>
                </c:pt>
                <c:pt idx="16">
                  <c:v>-10.253035643794977</c:v>
                </c:pt>
                <c:pt idx="17">
                  <c:v>-10.569777902491793</c:v>
                </c:pt>
                <c:pt idx="18">
                  <c:v>-10.874433442946883</c:v>
                </c:pt>
                <c:pt idx="19">
                  <c:v>-11.166765586690691</c:v>
                </c:pt>
                <c:pt idx="20">
                  <c:v>-11.446556156518493</c:v>
                </c:pt>
                <c:pt idx="21">
                  <c:v>-11.7136055981514</c:v>
                </c:pt>
                <c:pt idx="22">
                  <c:v>-11.967733062235244</c:v>
                </c:pt>
                <c:pt idx="23">
                  <c:v>-12.20877644719989</c:v>
                </c:pt>
                <c:pt idx="24">
                  <c:v>-12.436592403616448</c:v>
                </c:pt>
                <c:pt idx="25">
                  <c:v>-12.651056300802866</c:v>
                </c:pt>
                <c:pt idx="26">
                  <c:v>-12.852062156548735</c:v>
                </c:pt>
                <c:pt idx="27">
                  <c:v>-13.039522530927062</c:v>
                </c:pt>
                <c:pt idx="28">
                  <c:v>-13.213368385273094</c:v>
                </c:pt>
                <c:pt idx="29">
                  <c:v>-13.373548907496312</c:v>
                </c:pt>
                <c:pt idx="30">
                  <c:v>-13.520031304989919</c:v>
                </c:pt>
                <c:pt idx="31">
                  <c:v>-13.652800566481234</c:v>
                </c:pt>
                <c:pt idx="32">
                  <c:v>-13.771859194242825</c:v>
                </c:pt>
                <c:pt idx="33">
                  <c:v>-13.877226908158656</c:v>
                </c:pt>
                <c:pt idx="34">
                  <c:v>-13.968940323198758</c:v>
                </c:pt>
                <c:pt idx="35">
                  <c:v>-14.047052601909597</c:v>
                </c:pt>
                <c:pt idx="36">
                  <c:v>-14.111633083582923</c:v>
                </c:pt>
                <c:pt idx="37">
                  <c:v>-14.162766891795426</c:v>
                </c:pt>
                <c:pt idx="38">
                  <c:v>-14.200554522056111</c:v>
                </c:pt>
                <c:pt idx="39">
                  <c:v>-14.225111411311532</c:v>
                </c:pt>
                <c:pt idx="40">
                  <c:v>-14.236567491084058</c:v>
                </c:pt>
                <c:pt idx="41">
                  <c:v>-14.235066726024188</c:v>
                </c:pt>
                <c:pt idx="42">
                  <c:v>-14.220766639660487</c:v>
                </c:pt>
                <c:pt idx="43">
                  <c:v>-14.19383782912217</c:v>
                </c:pt>
                <c:pt idx="44">
                  <c:v>-14.154463470598575</c:v>
                </c:pt>
                <c:pt idx="45">
                  <c:v>-14.102838817278741</c:v>
                </c:pt>
                <c:pt idx="46">
                  <c:v>-14.03917069147897</c:v>
                </c:pt>
                <c:pt idx="47">
                  <c:v>-13.963676972642661</c:v>
                </c:pt>
                <c:pt idx="48">
                  <c:v>-13.87658608284619</c:v>
                </c:pt>
                <c:pt idx="49">
                  <c:v>-13.778136471393758</c:v>
                </c:pt>
                <c:pt idx="50">
                  <c:v>-13.668576100040392</c:v>
                </c:pt>
                <c:pt idx="51">
                  <c:v>-13.548161930311096</c:v>
                </c:pt>
                <c:pt idx="52">
                  <c:v>-13.417159414322589</c:v>
                </c:pt>
                <c:pt idx="53">
                  <c:v>-13.275841990444501</c:v>
                </c:pt>
                <c:pt idx="54">
                  <c:v>-13.124490585056746</c:v>
                </c:pt>
                <c:pt idx="55">
                  <c:v>-12.963393121584815</c:v>
                </c:pt>
                <c:pt idx="56">
                  <c:v>-12.792844037909536</c:v>
                </c:pt>
                <c:pt idx="57">
                  <c:v>-12.613143813153872</c:v>
                </c:pt>
                <c:pt idx="58">
                  <c:v>-12.424598504777693</c:v>
                </c:pt>
                <c:pt idx="59">
                  <c:v>-12.227519296793258</c:v>
                </c:pt>
                <c:pt idx="60">
                  <c:v>-12.022222059844655</c:v>
                </c:pt>
                <c:pt idx="61">
                  <c:v>-11.809026923781145</c:v>
                </c:pt>
                <c:pt idx="62">
                  <c:v>-11.588257863270721</c:v>
                </c:pt>
                <c:pt idx="63">
                  <c:v>-11.360242296890858</c:v>
                </c:pt>
                <c:pt idx="64">
                  <c:v>-11.125310700048008</c:v>
                </c:pt>
                <c:pt idx="65">
                  <c:v>-10.883796231974214</c:v>
                </c:pt>
                <c:pt idx="66">
                  <c:v>-10.636034376956776</c:v>
                </c:pt>
                <c:pt idx="67">
                  <c:v>-10.382362599859894</c:v>
                </c:pt>
                <c:pt idx="68">
                  <c:v>-10.123120015908867</c:v>
                </c:pt>
                <c:pt idx="69">
                  <c:v>-9.8586470746217589</c:v>
                </c:pt>
                <c:pt idx="70">
                  <c:v>-9.5892852576747742</c:v>
                </c:pt>
                <c:pt idx="71">
                  <c:v>-9.3153767904158915</c:v>
                </c:pt>
                <c:pt idx="72">
                  <c:v>-9.0372643666601924</c:v>
                </c:pt>
                <c:pt idx="73">
                  <c:v>-8.7552908863185053</c:v>
                </c:pt>
                <c:pt idx="74">
                  <c:v>-8.4697992053487035</c:v>
                </c:pt>
                <c:pt idx="75">
                  <c:v>-8.1811318974450966</c:v>
                </c:pt>
                <c:pt idx="76">
                  <c:v>-7.8896310268261578</c:v>
                </c:pt>
                <c:pt idx="77">
                  <c:v>-7.5956379314248119</c:v>
                </c:pt>
                <c:pt idx="78">
                  <c:v>-7.2994930157249041</c:v>
                </c:pt>
                <c:pt idx="79">
                  <c:v>-7.001535552466664</c:v>
                </c:pt>
                <c:pt idx="80">
                  <c:v>-6.7021034923734097</c:v>
                </c:pt>
                <c:pt idx="81">
                  <c:v>-6.4015332810550705</c:v>
                </c:pt>
                <c:pt idx="82">
                  <c:v>-6.1001596821830155</c:v>
                </c:pt>
                <c:pt idx="83">
                  <c:v>-5.7983156060434764</c:v>
                </c:pt>
                <c:pt idx="84">
                  <c:v>-5.4963319425409294</c:v>
                </c:pt>
                <c:pt idx="85">
                  <c:v>-5.1945373977260401</c:v>
                </c:pt>
                <c:pt idx="86">
                  <c:v>-4.8932583329245638</c:v>
                </c:pt>
                <c:pt idx="87">
                  <c:v>-4.5928186055430817</c:v>
                </c:pt>
                <c:pt idx="88">
                  <c:v>-4.2935394106453808</c:v>
                </c:pt>
                <c:pt idx="89">
                  <c:v>-3.9957391224155074</c:v>
                </c:pt>
                <c:pt idx="90">
                  <c:v>-3.6997331346372797</c:v>
                </c:pt>
                <c:pt idx="91">
                  <c:v>-3.4058336993627916</c:v>
                </c:pt>
                <c:pt idx="92">
                  <c:v>-3.1143497629760315</c:v>
                </c:pt>
                <c:pt idx="93">
                  <c:v>-2.8255867988955941</c:v>
                </c:pt>
                <c:pt idx="94">
                  <c:v>-2.5398466362148806</c:v>
                </c:pt>
                <c:pt idx="95">
                  <c:v>-2.2574272836260447</c:v>
                </c:pt>
                <c:pt idx="96">
                  <c:v>-1.9786227480358412</c:v>
                </c:pt>
                <c:pt idx="97">
                  <c:v>-1.70372284733548</c:v>
                </c:pt>
                <c:pt idx="98">
                  <c:v>-1.4330130168639701</c:v>
                </c:pt>
                <c:pt idx="99">
                  <c:v>-1.1667741091594432</c:v>
                </c:pt>
                <c:pt idx="100">
                  <c:v>-0.90528218668479976</c:v>
                </c:pt>
                <c:pt idx="101">
                  <c:v>-0.64880830726405536</c:v>
                </c:pt>
                <c:pt idx="102">
                  <c:v>-0.39761830206954274</c:v>
                </c:pt>
                <c:pt idx="103">
                  <c:v>-0.15197254606031915</c:v>
                </c:pt>
                <c:pt idx="104">
                  <c:v>8.7874279134291938E-2</c:v>
                </c:pt>
                <c:pt idx="105">
                  <c:v>0.3216734298173492</c:v>
                </c:pt>
                <c:pt idx="106">
                  <c:v>0.54918235215751199</c:v>
                </c:pt>
                <c:pt idx="107">
                  <c:v>0.77016494121313439</c:v>
                </c:pt>
                <c:pt idx="108">
                  <c:v>0.98439180673114934</c:v>
                </c:pt>
                <c:pt idx="109">
                  <c:v>1.191640545314141</c:v>
                </c:pt>
                <c:pt idx="110">
                  <c:v>1.3916960184723866</c:v>
                </c:pt>
                <c:pt idx="111">
                  <c:v>1.5843506360003785</c:v>
                </c:pt>
                <c:pt idx="112">
                  <c:v>1.7694046440384728</c:v>
                </c:pt>
                <c:pt idx="113">
                  <c:v>1.946666417102584</c:v>
                </c:pt>
                <c:pt idx="114">
                  <c:v>2.1159527532987084</c:v>
                </c:pt>
                <c:pt idx="115">
                  <c:v>2.2770891718693766</c:v>
                </c:pt>
                <c:pt idx="116">
                  <c:v>2.429910212152147</c:v>
                </c:pt>
                <c:pt idx="117">
                  <c:v>2.5742597329735903</c:v>
                </c:pt>
                <c:pt idx="118">
                  <c:v>2.70999121144505</c:v>
                </c:pt>
                <c:pt idx="119">
                  <c:v>2.836968040074674</c:v>
                </c:pt>
                <c:pt idx="120">
                  <c:v>2.9550638210661733</c:v>
                </c:pt>
                <c:pt idx="121">
                  <c:v>3.0641626566346383</c:v>
                </c:pt>
                <c:pt idx="122">
                  <c:v>3.16415943413211</c:v>
                </c:pt>
                <c:pt idx="123">
                  <c:v>3.2549601047509058</c:v>
                </c:pt>
                <c:pt idx="124">
                  <c:v>3.3364819545480482</c:v>
                </c:pt>
                <c:pt idx="125">
                  <c:v>3.4086538665146184</c:v>
                </c:pt>
                <c:pt idx="126">
                  <c:v>3.4714165724121373</c:v>
                </c:pt>
                <c:pt idx="127">
                  <c:v>3.5247228930844834</c:v>
                </c:pt>
                <c:pt idx="128">
                  <c:v>3.5685379659642624</c:v>
                </c:pt>
                <c:pt idx="129">
                  <c:v>3.6028394584979919</c:v>
                </c:pt>
                <c:pt idx="130">
                  <c:v>3.6276177662340281</c:v>
                </c:pt>
                <c:pt idx="131">
                  <c:v>3.6428761943345274</c:v>
                </c:pt>
                <c:pt idx="132">
                  <c:v>3.6486311213093585</c:v>
                </c:pt>
                <c:pt idx="133">
                  <c:v>3.6449121437987748</c:v>
                </c:pt>
                <c:pt idx="134">
                  <c:v>3.6317622012765334</c:v>
                </c:pt>
                <c:pt idx="135">
                  <c:v>3.6092376795955907</c:v>
                </c:pt>
                <c:pt idx="136">
                  <c:v>3.5774084923458869</c:v>
                </c:pt>
                <c:pt idx="137">
                  <c:v>3.5363581390616687</c:v>
                </c:pt>
                <c:pt idx="138">
                  <c:v>3.4861837393759569</c:v>
                </c:pt>
                <c:pt idx="139">
                  <c:v>3.426996042288748</c:v>
                </c:pt>
                <c:pt idx="140">
                  <c:v>3.3589194097970765</c:v>
                </c:pt>
                <c:pt idx="141">
                  <c:v>3.2820917742118274</c:v>
                </c:pt>
                <c:pt idx="142">
                  <c:v>3.1966645685667525</c:v>
                </c:pt>
                <c:pt idx="143">
                  <c:v>3.1028026296188003</c:v>
                </c:pt>
                <c:pt idx="144">
                  <c:v>3.0006840730324327</c:v>
                </c:pt>
                <c:pt idx="145">
                  <c:v>2.8905001404223056</c:v>
                </c:pt>
                <c:pt idx="146">
                  <c:v>2.7724550180466192</c:v>
                </c:pt>
                <c:pt idx="147">
                  <c:v>2.6467656270230338</c:v>
                </c:pt>
                <c:pt idx="148">
                  <c:v>2.513661385052079</c:v>
                </c:pt>
                <c:pt idx="149">
                  <c:v>2.3733839397366117</c:v>
                </c:pt>
                <c:pt idx="150">
                  <c:v>2.226186873678083</c:v>
                </c:pt>
                <c:pt idx="151">
                  <c:v>2.0723353816510266</c:v>
                </c:pt>
                <c:pt idx="152">
                  <c:v>1.9121059202449739</c:v>
                </c:pt>
                <c:pt idx="153">
                  <c:v>1.745785830476104</c:v>
                </c:pt>
                <c:pt idx="154">
                  <c:v>1.5736729339733297</c:v>
                </c:pt>
                <c:pt idx="155">
                  <c:v>1.3960751034370555</c:v>
                </c:pt>
                <c:pt idx="156">
                  <c:v>1.2133098081744649</c:v>
                </c:pt>
                <c:pt idx="157">
                  <c:v>1.0257036356101292</c:v>
                </c:pt>
                <c:pt idx="158">
                  <c:v>0.83359178976045822</c:v>
                </c:pt>
                <c:pt idx="159">
                  <c:v>0.63731756775874293</c:v>
                </c:pt>
                <c:pt idx="160">
                  <c:v>0.43723181559007501</c:v>
                </c:pt>
                <c:pt idx="161">
                  <c:v>0.23369236429664053</c:v>
                </c:pt>
                <c:pt idx="162">
                  <c:v>2.7063447971468445E-2</c:v>
                </c:pt>
                <c:pt idx="163">
                  <c:v>-0.18228489504770071</c:v>
                </c:pt>
                <c:pt idx="164">
                  <c:v>-0.39397743633105164</c:v>
                </c:pt>
                <c:pt idx="165">
                  <c:v>-0.60763438531003799</c:v>
                </c:pt>
                <c:pt idx="166">
                  <c:v>-0.82287202945487836</c:v>
                </c:pt>
                <c:pt idx="167">
                  <c:v>-1.0393033850373412</c:v>
                </c:pt>
                <c:pt idx="168">
                  <c:v>-1.2565388567977598</c:v>
                </c:pt>
                <c:pt idx="169">
                  <c:v>-1.4741869047977036</c:v>
                </c:pt>
                <c:pt idx="170">
                  <c:v>-1.6918547167154496</c:v>
                </c:pt>
                <c:pt idx="171">
                  <c:v>-1.9091488838100494</c:v>
                </c:pt>
                <c:pt idx="172">
                  <c:v>-2.1256760787608062</c:v>
                </c:pt>
                <c:pt idx="173">
                  <c:v>-2.3410437336005119</c:v>
                </c:pt>
                <c:pt idx="174">
                  <c:v>-2.5548607159259786</c:v>
                </c:pt>
                <c:pt idx="175">
                  <c:v>-2.7667380016014893</c:v>
                </c:pt>
                <c:pt idx="176">
                  <c:v>-2.976289342172457</c:v>
                </c:pt>
                <c:pt idx="177">
                  <c:v>-3.1831319252240715</c:v>
                </c:pt>
                <c:pt idx="178">
                  <c:v>-3.38688702594541</c:v>
                </c:pt>
                <c:pt idx="179">
                  <c:v>-3.5871806482058934</c:v>
                </c:pt>
                <c:pt idx="180">
                  <c:v>-3.7836441534644556</c:v>
                </c:pt>
                <c:pt idx="181">
                  <c:v>-3.9759148759119767</c:v>
                </c:pt>
                <c:pt idx="182">
                  <c:v>-4.1636367222632167</c:v>
                </c:pt>
                <c:pt idx="183">
                  <c:v>-4.346460754710364</c:v>
                </c:pt>
                <c:pt idx="184">
                  <c:v>-4.5240457555875118</c:v>
                </c:pt>
                <c:pt idx="185">
                  <c:v>-4.6960587723734575</c:v>
                </c:pt>
                <c:pt idx="186">
                  <c:v>-4.8621756417490039</c:v>
                </c:pt>
                <c:pt idx="187">
                  <c:v>-5.0220814914826626</c:v>
                </c:pt>
                <c:pt idx="188">
                  <c:v>-5.1754712190210217</c:v>
                </c:pt>
                <c:pt idx="189">
                  <c:v>-5.322049945744789</c:v>
                </c:pt>
                <c:pt idx="190">
                  <c:v>-5.4615334459411518</c:v>
                </c:pt>
                <c:pt idx="191">
                  <c:v>-5.5936485496423218</c:v>
                </c:pt>
                <c:pt idx="192">
                  <c:v>-5.718133518579406</c:v>
                </c:pt>
                <c:pt idx="193">
                  <c:v>-5.8347383945994773</c:v>
                </c:pt>
                <c:pt idx="194">
                  <c:v>-5.943225320003231</c:v>
                </c:pt>
                <c:pt idx="195">
                  <c:v>-6.0433688293596015</c:v>
                </c:pt>
                <c:pt idx="196">
                  <c:v>-6.1349561124612393</c:v>
                </c:pt>
                <c:pt idx="197">
                  <c:v>-6.2177872481955783</c:v>
                </c:pt>
                <c:pt idx="198">
                  <c:v>-6.2916754092060589</c:v>
                </c:pt>
                <c:pt idx="199">
                  <c:v>-6.3564470373309341</c:v>
                </c:pt>
                <c:pt idx="200">
                  <c:v>-6.4119419899076284</c:v>
                </c:pt>
                <c:pt idx="201">
                  <c:v>-6.4580136571386193</c:v>
                </c:pt>
                <c:pt idx="202">
                  <c:v>-6.4945290508118667</c:v>
                </c:pt>
                <c:pt idx="203">
                  <c:v>-6.5213688647721746</c:v>
                </c:pt>
                <c:pt idx="204">
                  <c:v>-6.5384275076401872</c:v>
                </c:pt>
                <c:pt idx="205">
                  <c:v>-6.5456131083602429</c:v>
                </c:pt>
                <c:pt idx="206">
                  <c:v>-6.5428474952563755</c:v>
                </c:pt>
                <c:pt idx="207">
                  <c:v>-6.5300661493595591</c:v>
                </c:pt>
                <c:pt idx="208">
                  <c:v>-6.5072181328519187</c:v>
                </c:pt>
                <c:pt idx="209">
                  <c:v>-6.4742659935469575</c:v>
                </c:pt>
                <c:pt idx="210">
                  <c:v>-6.4311856464024464</c:v>
                </c:pt>
                <c:pt idx="211">
                  <c:v>-6.3779662331256688</c:v>
                </c:pt>
                <c:pt idx="212">
                  <c:v>-6.3146099609904462</c:v>
                </c:pt>
                <c:pt idx="213">
                  <c:v>-6.2411319220464936</c:v>
                </c:pt>
                <c:pt idx="214">
                  <c:v>-6.1575598939413272</c:v>
                </c:pt>
                <c:pt idx="215">
                  <c:v>-6.0639341236239481</c:v>
                </c:pt>
                <c:pt idx="216">
                  <c:v>-5.9603070952367823</c:v>
                </c:pt>
                <c:pt idx="217">
                  <c:v>-5.8467432835220849</c:v>
                </c:pt>
                <c:pt idx="218">
                  <c:v>-5.7233188941042936</c:v>
                </c:pt>
                <c:pt idx="219">
                  <c:v>-5.5901215920140865</c:v>
                </c:pt>
                <c:pt idx="220">
                  <c:v>-5.4472502198353583</c:v>
                </c:pt>
                <c:pt idx="221">
                  <c:v>-5.2948145068580166</c:v>
                </c:pt>
                <c:pt idx="222">
                  <c:v>-5.1329347706090429</c:v>
                </c:pt>
                <c:pt idx="223">
                  <c:v>-4.9617416121287112</c:v>
                </c:pt>
                <c:pt idx="224">
                  <c:v>-4.7813756063397426</c:v>
                </c:pt>
                <c:pt idx="225">
                  <c:v>-4.5919869888266502</c:v>
                </c:pt>
                <c:pt idx="226">
                  <c:v>-4.3937353403154793</c:v>
                </c:pt>
                <c:pt idx="227">
                  <c:v>-4.186789270111313</c:v>
                </c:pt>
                <c:pt idx="228">
                  <c:v>-3.971326099694962</c:v>
                </c:pt>
                <c:pt idx="229">
                  <c:v>-3.7475315476428368</c:v>
                </c:pt>
                <c:pt idx="230">
                  <c:v>-3.5155994169754572</c:v>
                </c:pt>
                <c:pt idx="231">
                  <c:v>-3.275731285973571</c:v>
                </c:pt>
                <c:pt idx="232">
                  <c:v>-3.0281362034515009</c:v>
                </c:pt>
                <c:pt idx="233">
                  <c:v>-2.7730303893891586</c:v>
                </c:pt>
                <c:pt idx="234">
                  <c:v>-2.5106369417702044</c:v>
                </c:pt>
                <c:pt idx="235">
                  <c:v>-2.2411855503807043</c:v>
                </c:pt>
                <c:pt idx="236">
                  <c:v>-1.964912218253448</c:v>
                </c:pt>
                <c:pt idx="237">
                  <c:v>-1.6820589913551134</c:v>
                </c:pt>
                <c:pt idx="238">
                  <c:v>-1.3928736970312838</c:v>
                </c:pt>
                <c:pt idx="239">
                  <c:v>-1.0976096916338656</c:v>
                </c:pt>
                <c:pt idx="240">
                  <c:v>-0.79652561766904917</c:v>
                </c:pt>
                <c:pt idx="241">
                  <c:v>-0.48988517071486337</c:v>
                </c:pt>
                <c:pt idx="242">
                  <c:v>-0.17795687626491588</c:v>
                </c:pt>
                <c:pt idx="243">
                  <c:v>0.13898612343415473</c:v>
                </c:pt>
                <c:pt idx="244">
                  <c:v>0.46066627256683973</c:v>
                </c:pt>
                <c:pt idx="245">
                  <c:v>0.78680179507733294</c:v>
                </c:pt>
                <c:pt idx="246">
                  <c:v>1.1171068783280724</c:v>
                </c:pt>
                <c:pt idx="247">
                  <c:v>1.4512918473777487</c:v>
                </c:pt>
                <c:pt idx="248">
                  <c:v>1.7890633302442005</c:v>
                </c:pt>
                <c:pt idx="249">
                  <c:v>2.1301244145963119</c:v>
                </c:pt>
                <c:pt idx="250">
                  <c:v>2.4741747964004839</c:v>
                </c:pt>
                <c:pt idx="251">
                  <c:v>2.820910921120328</c:v>
                </c:pt>
                <c:pt idx="252">
                  <c:v>3.1700261181300418</c:v>
                </c:pt>
                <c:pt idx="253">
                  <c:v>3.521210729079602</c:v>
                </c:pt>
                <c:pt idx="254">
                  <c:v>3.8741522310006586</c:v>
                </c:pt>
                <c:pt idx="255">
                  <c:v>4.2285353549954916</c:v>
                </c:pt>
                <c:pt idx="256">
                  <c:v>4.5840422014129549</c:v>
                </c:pt>
                <c:pt idx="257">
                  <c:v>4.9403523524490192</c:v>
                </c:pt>
                <c:pt idx="258">
                  <c:v>5.2971429831450489</c:v>
                </c:pt>
                <c:pt idx="259">
                  <c:v>5.6540889718015261</c:v>
                </c:pt>
                <c:pt idx="260">
                  <c:v>6.0108630108383982</c:v>
                </c:pt>
                <c:pt idx="261">
                  <c:v>6.3671357191584539</c:v>
                </c:pt>
                <c:pt idx="262">
                  <c:v>6.7225757570780189</c:v>
                </c:pt>
                <c:pt idx="263">
                  <c:v>7.0768499449004736</c:v>
                </c:pt>
                <c:pt idx="264">
                  <c:v>7.4296233862019418</c:v>
                </c:pt>
                <c:pt idx="265">
                  <c:v>7.7805595968879961</c:v>
                </c:pt>
                <c:pt idx="266">
                  <c:v>8.1293206410754468</c:v>
                </c:pt>
                <c:pt idx="267">
                  <c:v>8.4755672748203281</c:v>
                </c:pt>
                <c:pt idx="268">
                  <c:v>8.8189590986894029</c:v>
                </c:pt>
                <c:pt idx="269">
                  <c:v>9.1591547201355343</c:v>
                </c:pt>
                <c:pt idx="270">
                  <c:v>9.4958119265981757</c:v>
                </c:pt>
                <c:pt idx="271">
                  <c:v>9.8285878702013001</c:v>
                </c:pt>
                <c:pt idx="272">
                  <c:v>10.157139264858346</c:v>
                </c:pt>
                <c:pt idx="273">
                  <c:v>10.481122596550779</c:v>
                </c:pt>
                <c:pt idx="274">
                  <c:v>10.800194347464769</c:v>
                </c:pt>
                <c:pt idx="275">
                  <c:v>11.114011234603021</c:v>
                </c:pt>
                <c:pt idx="276">
                  <c:v>11.42223046342346</c:v>
                </c:pt>
                <c:pt idx="277">
                  <c:v>11.724509996956794</c:v>
                </c:pt>
                <c:pt idx="278">
                  <c:v>12.020508840790315</c:v>
                </c:pt>
                <c:pt idx="279">
                  <c:v>12.309887344196026</c:v>
                </c:pt>
                <c:pt idx="280">
                  <c:v>12.592307517605459</c:v>
                </c:pt>
                <c:pt idx="281">
                  <c:v>12.867433366529482</c:v>
                </c:pt>
                <c:pt idx="282">
                  <c:v>13.1349312419224</c:v>
                </c:pt>
                <c:pt idx="283">
                  <c:v>13.394470206896024</c:v>
                </c:pt>
                <c:pt idx="284">
                  <c:v>13.64572241958024</c:v>
                </c:pt>
                <c:pt idx="285">
                  <c:v>13.88836353182835</c:v>
                </c:pt>
                <c:pt idx="286">
                  <c:v>14.12207310336116</c:v>
                </c:pt>
                <c:pt idx="287">
                  <c:v>14.346535030836781</c:v>
                </c:pt>
                <c:pt idx="288">
                  <c:v>14.561437991236694</c:v>
                </c:pt>
                <c:pt idx="289">
                  <c:v>14.7664758988497</c:v>
                </c:pt>
                <c:pt idx="290">
                  <c:v>14.961348375036128</c:v>
                </c:pt>
                <c:pt idx="291">
                  <c:v>15.145761229860007</c:v>
                </c:pt>
                <c:pt idx="292">
                  <c:v>15.31942695457329</c:v>
                </c:pt>
                <c:pt idx="293">
                  <c:v>15.482065223850235</c:v>
                </c:pt>
                <c:pt idx="294">
                  <c:v>15.633403406572903</c:v>
                </c:pt>
                <c:pt idx="295">
                  <c:v>15.773177083888912</c:v>
                </c:pt>
                <c:pt idx="296">
                  <c:v>15.901130573175166</c:v>
                </c:pt>
                <c:pt idx="297">
                  <c:v>16.017017456468579</c:v>
                </c:pt>
                <c:pt idx="298">
                  <c:v>16.120601111851215</c:v>
                </c:pt>
                <c:pt idx="299">
                  <c:v>16.211655246210245</c:v>
                </c:pt>
                <c:pt idx="300">
                  <c:v>16.289964427734073</c:v>
                </c:pt>
                <c:pt idx="301">
                  <c:v>16.355324616452819</c:v>
                </c:pt>
                <c:pt idx="302">
                  <c:v>16.407543691081042</c:v>
                </c:pt>
                <c:pt idx="303">
                  <c:v>16.44644197038517</c:v>
                </c:pt>
                <c:pt idx="304">
                  <c:v>16.471852727258437</c:v>
                </c:pt>
                <c:pt idx="305">
                  <c:v>16.483622693668693</c:v>
                </c:pt>
                <c:pt idx="306">
                  <c:v>16.481612554617517</c:v>
                </c:pt>
                <c:pt idx="307">
                  <c:v>16.465697429246571</c:v>
                </c:pt>
                <c:pt idx="308">
                  <c:v>16.435767337218699</c:v>
                </c:pt>
                <c:pt idx="309">
                  <c:v>16.391727648512138</c:v>
                </c:pt>
                <c:pt idx="310">
                  <c:v>16.333499514774886</c:v>
                </c:pt>
                <c:pt idx="311">
                  <c:v>16.261020280412797</c:v>
                </c:pt>
                <c:pt idx="312">
                  <c:v>16.174243871611715</c:v>
                </c:pt>
                <c:pt idx="313">
                  <c:v>16.073141161530792</c:v>
                </c:pt>
                <c:pt idx="314">
                  <c:v>15.957700309957049</c:v>
                </c:pt>
                <c:pt idx="315">
                  <c:v>15.82792707575318</c:v>
                </c:pt>
                <c:pt idx="316">
                  <c:v>15.683845100502355</c:v>
                </c:pt>
                <c:pt idx="317">
                  <c:v>15.525496161819072</c:v>
                </c:pt>
                <c:pt idx="318">
                  <c:v>15.352940394866614</c:v>
                </c:pt>
                <c:pt idx="319">
                  <c:v>15.166256480710475</c:v>
                </c:pt>
                <c:pt idx="320">
                  <c:v>14.965541800224335</c:v>
                </c:pt>
                <c:pt idx="321">
                  <c:v>14.750912552360644</c:v>
                </c:pt>
                <c:pt idx="322">
                  <c:v>14.522503835697622</c:v>
                </c:pt>
                <c:pt idx="323">
                  <c:v>14.280469692287294</c:v>
                </c:pt>
                <c:pt idx="324">
                  <c:v>14.02498311293574</c:v>
                </c:pt>
                <c:pt idx="325">
                  <c:v>13.756236003166165</c:v>
                </c:pt>
                <c:pt idx="326">
                  <c:v>13.474439109238068</c:v>
                </c:pt>
                <c:pt idx="327">
                  <c:v>13.179821903721727</c:v>
                </c:pt>
                <c:pt idx="328">
                  <c:v>12.872632430247164</c:v>
                </c:pt>
                <c:pt idx="329">
                  <c:v>12.553137107194507</c:v>
                </c:pt>
                <c:pt idx="330">
                  <c:v>12.221620490203595</c:v>
                </c:pt>
                <c:pt idx="331">
                  <c:v>11.878384993545797</c:v>
                </c:pt>
                <c:pt idx="332">
                  <c:v>11.523750570500599</c:v>
                </c:pt>
                <c:pt idx="333">
                  <c:v>11.158054353050478</c:v>
                </c:pt>
                <c:pt idx="334">
                  <c:v>10.78165025132513</c:v>
                </c:pt>
                <c:pt idx="335">
                  <c:v>10.394908513364468</c:v>
                </c:pt>
                <c:pt idx="336">
                  <c:v>9.9982152459108384</c:v>
                </c:pt>
                <c:pt idx="337">
                  <c:v>9.591971897075485</c:v>
                </c:pt>
                <c:pt idx="338">
                  <c:v>9.1765947018429621</c:v>
                </c:pt>
                <c:pt idx="339">
                  <c:v>8.7525140915205206</c:v>
                </c:pt>
                <c:pt idx="340">
                  <c:v>8.3201740683601368</c:v>
                </c:pt>
                <c:pt idx="341">
                  <c:v>7.8800315466975421</c:v>
                </c:pt>
                <c:pt idx="342">
                  <c:v>7.4325556620747246</c:v>
                </c:pt>
                <c:pt idx="343">
                  <c:v>6.9782270499261347</c:v>
                </c:pt>
                <c:pt idx="344">
                  <c:v>6.5175370955098373</c:v>
                </c:pt>
                <c:pt idx="345">
                  <c:v>6.0509871568703888</c:v>
                </c:pt>
                <c:pt idx="346">
                  <c:v>5.579087762720877</c:v>
                </c:pt>
                <c:pt idx="347">
                  <c:v>5.1023577872006358</c:v>
                </c:pt>
                <c:pt idx="348">
                  <c:v>4.6213236035759886</c:v>
                </c:pt>
                <c:pt idx="349">
                  <c:v>4.1365182190004406</c:v>
                </c:pt>
                <c:pt idx="350">
                  <c:v>3.648480392527119</c:v>
                </c:pt>
                <c:pt idx="351">
                  <c:v>3.1577537386329464</c:v>
                </c:pt>
                <c:pt idx="352">
                  <c:v>2.6648858185460691</c:v>
                </c:pt>
                <c:pt idx="353">
                  <c:v>2.1704272217356437</c:v>
                </c:pt>
                <c:pt idx="354">
                  <c:v>1.6749306399292962</c:v>
                </c:pt>
                <c:pt idx="355">
                  <c:v>1.1789499360748668</c:v>
                </c:pt>
                <c:pt idx="356">
                  <c:v>0.68303921065969275</c:v>
                </c:pt>
                <c:pt idx="357">
                  <c:v>0.18775186782124684</c:v>
                </c:pt>
                <c:pt idx="358">
                  <c:v>-0.30636031631993826</c:v>
                </c:pt>
                <c:pt idx="359">
                  <c:v>-0.79874812069556422</c:v>
                </c:pt>
                <c:pt idx="360">
                  <c:v>-1.2888657992826074</c:v>
                </c:pt>
                <c:pt idx="361">
                  <c:v>-1.7761719916843284</c:v>
                </c:pt>
                <c:pt idx="362">
                  <c:v>-2.2601306219672237</c:v>
                </c:pt>
                <c:pt idx="363">
                  <c:v>-2.7402117834513939</c:v>
                </c:pt>
              </c:numCache>
            </c:numRef>
          </c:val>
          <c:smooth val="0"/>
        </c:ser>
        <c:dLbls>
          <c:showLegendKey val="0"/>
          <c:showVal val="0"/>
          <c:showCatName val="0"/>
          <c:showSerName val="0"/>
          <c:showPercent val="0"/>
          <c:showBubbleSize val="0"/>
        </c:dLbls>
        <c:marker val="1"/>
        <c:smooth val="0"/>
        <c:axId val="111856256"/>
        <c:axId val="111862144"/>
      </c:lineChart>
      <c:catAx>
        <c:axId val="11185625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11862144"/>
        <c:crosses val="autoZero"/>
        <c:auto val="1"/>
        <c:lblAlgn val="ctr"/>
        <c:lblOffset val="100"/>
        <c:noMultiLvlLbl val="0"/>
      </c:catAx>
      <c:valAx>
        <c:axId val="11186214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185625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lineChart>
        <c:grouping val="standard"/>
        <c:varyColors val="0"/>
        <c:ser>
          <c:idx val="0"/>
          <c:order val="0"/>
          <c:tx>
            <c:strRef>
              <c:f>Calculations!$AA$1</c:f>
              <c:strCache>
                <c:ptCount val="1"/>
                <c:pt idx="0">
                  <c:v>Sun Declin (deg)</c:v>
                </c:pt>
              </c:strCache>
            </c:strRef>
          </c:tx>
          <c:marker>
            <c:symbol val="none"/>
          </c:marker>
          <c:val>
            <c:numRef>
              <c:f>Calculations!$AA$2:$AA$367</c:f>
              <c:numCache>
                <c:formatCode>General</c:formatCode>
                <c:ptCount val="366"/>
                <c:pt idx="0">
                  <c:v>-23.017743673237643</c:v>
                </c:pt>
                <c:pt idx="1">
                  <c:v>-22.933407077139194</c:v>
                </c:pt>
                <c:pt idx="2">
                  <c:v>-22.841455017530983</c:v>
                </c:pt>
                <c:pt idx="3">
                  <c:v>-22.74193245943944</c:v>
                </c:pt>
                <c:pt idx="4">
                  <c:v>-22.634888108205864</c:v>
                </c:pt>
                <c:pt idx="5">
                  <c:v>-22.520374330925453</c:v>
                </c:pt>
                <c:pt idx="6">
                  <c:v>-22.398447072872994</c:v>
                </c:pt>
                <c:pt idx="7">
                  <c:v>-22.269165769259953</c:v>
                </c:pt>
                <c:pt idx="8">
                  <c:v>-22.132593252691304</c:v>
                </c:pt>
                <c:pt idx="9">
                  <c:v>-21.988795656687135</c:v>
                </c:pt>
                <c:pt idx="10">
                  <c:v>-21.837842315652459</c:v>
                </c:pt>
                <c:pt idx="11">
                  <c:v>-21.679805661679396</c:v>
                </c:pt>
                <c:pt idx="12">
                  <c:v>-21.514761118570757</c:v>
                </c:pt>
                <c:pt idx="13">
                  <c:v>-21.342786993470316</c:v>
                </c:pt>
                <c:pt idx="14">
                  <c:v>-21.163964366490859</c:v>
                </c:pt>
                <c:pt idx="15">
                  <c:v>-20.978376978719542</c:v>
                </c:pt>
                <c:pt idx="16">
                  <c:v>-20.78611111897855</c:v>
                </c:pt>
                <c:pt idx="17">
                  <c:v>-20.587255509709006</c:v>
                </c:pt>
                <c:pt idx="18">
                  <c:v>-20.381901192340472</c:v>
                </c:pt>
                <c:pt idx="19">
                  <c:v>-20.170141412489656</c:v>
                </c:pt>
                <c:pt idx="20">
                  <c:v>-19.952071505325648</c:v>
                </c:pt>
                <c:pt idx="21">
                  <c:v>-19.727788781424604</c:v>
                </c:pt>
                <c:pt idx="22">
                  <c:v>-19.497392413415177</c:v>
                </c:pt>
                <c:pt idx="23">
                  <c:v>-19.260983323711748</c:v>
                </c:pt>
                <c:pt idx="24">
                  <c:v>-19.018664073600913</c:v>
                </c:pt>
                <c:pt idx="25">
                  <c:v>-18.77053875394229</c:v>
                </c:pt>
                <c:pt idx="26">
                  <c:v>-18.51671287772167</c:v>
                </c:pt>
                <c:pt idx="27">
                  <c:v>-18.257293274669429</c:v>
                </c:pt>
                <c:pt idx="28">
                  <c:v>-17.992387988156704</c:v>
                </c:pt>
                <c:pt idx="29">
                  <c:v>-17.722106174541914</c:v>
                </c:pt>
                <c:pt idx="30">
                  <c:v>-17.446558005137518</c:v>
                </c:pt>
                <c:pt idx="31">
                  <c:v>-17.165854570942408</c:v>
                </c:pt>
                <c:pt idx="32">
                  <c:v>-16.880107790271289</c:v>
                </c:pt>
                <c:pt idx="33">
                  <c:v>-16.589430319386206</c:v>
                </c:pt>
                <c:pt idx="34">
                  <c:v>-16.29393546623389</c:v>
                </c:pt>
                <c:pt idx="35">
                  <c:v>-15.993737107360552</c:v>
                </c:pt>
                <c:pt idx="36">
                  <c:v>-15.688949608070347</c:v>
                </c:pt>
                <c:pt idx="37">
                  <c:v>-15.379687745875467</c:v>
                </c:pt>
                <c:pt idx="38">
                  <c:v>-15.066066637270005</c:v>
                </c:pt>
                <c:pt idx="39">
                  <c:v>-14.748201667854678</c:v>
                </c:pt>
                <c:pt idx="40">
                  <c:v>-14.426208425809374</c:v>
                </c:pt>
                <c:pt idx="41">
                  <c:v>-14.100202638721159</c:v>
                </c:pt>
                <c:pt idx="42">
                  <c:v>-13.770300113745124</c:v>
                </c:pt>
                <c:pt idx="43">
                  <c:v>-13.436616681078508</c:v>
                </c:pt>
                <c:pt idx="44">
                  <c:v>-13.099268140709604</c:v>
                </c:pt>
                <c:pt idx="45">
                  <c:v>-12.758370212400978</c:v>
                </c:pt>
                <c:pt idx="46">
                  <c:v>-12.414038488858385</c:v>
                </c:pt>
                <c:pt idx="47">
                  <c:v>-12.066388392020487</c:v>
                </c:pt>
                <c:pt idx="48">
                  <c:v>-11.715535132413288</c:v>
                </c:pt>
                <c:pt idx="49">
                  <c:v>-11.361593671497163</c:v>
                </c:pt>
                <c:pt idx="50">
                  <c:v>-11.004678686927504</c:v>
                </c:pt>
                <c:pt idx="51">
                  <c:v>-10.644904540655553</c:v>
                </c:pt>
                <c:pt idx="52">
                  <c:v>-10.282385249783472</c:v>
                </c:pt>
                <c:pt idx="53">
                  <c:v>-9.9172344600910574</c:v>
                </c:pt>
                <c:pt idx="54">
                  <c:v>-9.5495654221388424</c:v>
                </c:pt>
                <c:pt idx="55">
                  <c:v>-9.1794909698650962</c:v>
                </c:pt>
                <c:pt idx="56">
                  <c:v>-8.8071235015769229</c:v>
                </c:pt>
                <c:pt idx="57">
                  <c:v>-8.432574963248598</c:v>
                </c:pt>
                <c:pt idx="58">
                  <c:v>-8.0559568340225614</c:v>
                </c:pt>
                <c:pt idx="59">
                  <c:v>-7.6773801138335216</c:v>
                </c:pt>
                <c:pt idx="60">
                  <c:v>-7.2969553130414138</c:v>
                </c:pt>
                <c:pt idx="61">
                  <c:v>-6.9147924439932451</c:v>
                </c:pt>
                <c:pt idx="62">
                  <c:v>-6.5310010144088961</c:v>
                </c:pt>
                <c:pt idx="63">
                  <c:v>-6.14569002250306</c:v>
                </c:pt>
                <c:pt idx="64">
                  <c:v>-5.7589679537437117</c:v>
                </c:pt>
                <c:pt idx="65">
                  <c:v>-5.3709427791578594</c:v>
                </c:pt>
                <c:pt idx="66">
                  <c:v>-4.9817219550906708</c:v>
                </c:pt>
                <c:pt idx="67">
                  <c:v>-4.5914124243302128</c:v>
                </c:pt>
                <c:pt idx="68">
                  <c:v>-4.2001206185018871</c:v>
                </c:pt>
                <c:pt idx="69">
                  <c:v>-3.8079524616489389</c:v>
                </c:pt>
                <c:pt idx="70">
                  <c:v>-3.4150133749146812</c:v>
                </c:pt>
                <c:pt idx="71">
                  <c:v>-3.0214082822332524</c:v>
                </c:pt>
                <c:pt idx="72">
                  <c:v>-2.6272416169490702</c:v>
                </c:pt>
                <c:pt idx="73">
                  <c:v>-2.2326173292845959</c:v>
                </c:pt>
                <c:pt idx="74">
                  <c:v>-1.8376388945689128</c:v>
                </c:pt>
                <c:pt idx="75">
                  <c:v>-1.4424093221539303</c:v>
                </c:pt>
                <c:pt idx="76">
                  <c:v>-1.0470311649338393</c:v>
                </c:pt>
                <c:pt idx="77">
                  <c:v>-0.65160652939382657</c:v>
                </c:pt>
                <c:pt idx="78">
                  <c:v>-0.25623708611506074</c:v>
                </c:pt>
                <c:pt idx="79">
                  <c:v>0.13897591935037396</c:v>
                </c:pt>
                <c:pt idx="80">
                  <c:v>0.53393165528884146</c:v>
                </c:pt>
                <c:pt idx="81">
                  <c:v>0.92852969241266692</c:v>
                </c:pt>
                <c:pt idx="82">
                  <c:v>1.322669992275556</c:v>
                </c:pt>
                <c:pt idx="83">
                  <c:v>1.7162528956072842</c:v>
                </c:pt>
                <c:pt idx="84">
                  <c:v>2.1091791106179603</c:v>
                </c:pt>
                <c:pt idx="85">
                  <c:v>2.5013497013516273</c:v>
                </c:pt>
                <c:pt idx="86">
                  <c:v>2.8926660761538225</c:v>
                </c:pt>
                <c:pt idx="87">
                  <c:v>3.2830299763164654</c:v>
                </c:pt>
                <c:pt idx="88">
                  <c:v>3.6723434649705764</c:v>
                </c:pt>
                <c:pt idx="89">
                  <c:v>4.0605089162904502</c:v>
                </c:pt>
                <c:pt idx="90">
                  <c:v>4.4474290050688214</c:v>
                </c:pt>
                <c:pt idx="91">
                  <c:v>4.8330066967354197</c:v>
                </c:pt>
                <c:pt idx="92">
                  <c:v>5.2171452378772472</c:v>
                </c:pt>
                <c:pt idx="93">
                  <c:v>5.599748147321904</c:v>
                </c:pt>
                <c:pt idx="94">
                  <c:v>5.9807192078508216</c:v>
                </c:pt>
                <c:pt idx="95">
                  <c:v>6.359962458600247</c:v>
                </c:pt>
                <c:pt idx="96">
                  <c:v>6.737382188213644</c:v>
                </c:pt>
                <c:pt idx="97">
                  <c:v>7.1128829288024038</c:v>
                </c:pt>
                <c:pt idx="98">
                  <c:v>7.4863694507823419</c:v>
                </c:pt>
                <c:pt idx="99">
                  <c:v>7.8577467586362095</c:v>
                </c:pt>
                <c:pt idx="100">
                  <c:v>8.2269200876726476</c:v>
                </c:pt>
                <c:pt idx="101">
                  <c:v>8.5937949018237259</c:v>
                </c:pt>
                <c:pt idx="102">
                  <c:v>8.9582768925579881</c:v>
                </c:pt>
                <c:pt idx="103">
                  <c:v>9.3202719789500357</c:v>
                </c:pt>
                <c:pt idx="104">
                  <c:v>9.6796863089721334</c:v>
                </c:pt>
                <c:pt idx="105">
                  <c:v>10.036426262056684</c:v>
                </c:pt>
                <c:pt idx="106">
                  <c:v>10.390398452988475</c:v>
                </c:pt>
                <c:pt idx="107">
                  <c:v>10.741509737176164</c:v>
                </c:pt>
                <c:pt idx="108">
                  <c:v>11.08966721735224</c:v>
                </c:pt>
                <c:pt idx="109">
                  <c:v>11.434778251758621</c:v>
                </c:pt>
                <c:pt idx="110">
                  <c:v>11.776750463858038</c:v>
                </c:pt>
                <c:pt idx="111">
                  <c:v>12.115491753617889</c:v>
                </c:pt>
                <c:pt idx="112">
                  <c:v>12.450910310414155</c:v>
                </c:pt>
                <c:pt idx="113">
                  <c:v>12.782914627597201</c:v>
                </c:pt>
                <c:pt idx="114">
                  <c:v>13.111413518750851</c:v>
                </c:pt>
                <c:pt idx="115">
                  <c:v>13.436316135688024</c:v>
                </c:pt>
                <c:pt idx="116">
                  <c:v>13.757531988213518</c:v>
                </c:pt>
                <c:pt idx="117">
                  <c:v>14.074970965680485</c:v>
                </c:pt>
                <c:pt idx="118">
                  <c:v>14.388543360370821</c:v>
                </c:pt>
                <c:pt idx="119">
                  <c:v>14.698159892715537</c:v>
                </c:pt>
                <c:pt idx="120">
                  <c:v>15.003731738380731</c:v>
                </c:pt>
                <c:pt idx="121">
                  <c:v>15.305170557218339</c:v>
                </c:pt>
                <c:pt idx="122">
                  <c:v>15.602388524105715</c:v>
                </c:pt>
                <c:pt idx="123">
                  <c:v>15.895298361663288</c:v>
                </c:pt>
                <c:pt idx="124">
                  <c:v>16.183813374854747</c:v>
                </c:pt>
                <c:pt idx="125">
                  <c:v>16.467847487458936</c:v>
                </c:pt>
                <c:pt idx="126">
                  <c:v>16.747315280395085</c:v>
                </c:pt>
                <c:pt idx="127">
                  <c:v>17.022132031885945</c:v>
                </c:pt>
                <c:pt idx="128">
                  <c:v>17.292213759427124</c:v>
                </c:pt>
                <c:pt idx="129">
                  <c:v>17.557477263526284</c:v>
                </c:pt>
                <c:pt idx="130">
                  <c:v>17.817840173172879</c:v>
                </c:pt>
                <c:pt idx="131">
                  <c:v>18.073220992987398</c:v>
                </c:pt>
                <c:pt idx="132">
                  <c:v>18.323539151989152</c:v>
                </c:pt>
                <c:pt idx="133">
                  <c:v>18.568715053923022</c:v>
                </c:pt>
                <c:pt idx="134">
                  <c:v>18.808670129068076</c:v>
                </c:pt>
                <c:pt idx="135">
                  <c:v>19.043326887445989</c:v>
                </c:pt>
                <c:pt idx="136">
                  <c:v>19.272608973342166</c:v>
                </c:pt>
                <c:pt idx="137">
                  <c:v>19.49644122103966</c:v>
                </c:pt>
                <c:pt idx="138">
                  <c:v>19.714749711660073</c:v>
                </c:pt>
                <c:pt idx="139">
                  <c:v>19.927461830997867</c:v>
                </c:pt>
                <c:pt idx="140">
                  <c:v>20.134506328227324</c:v>
                </c:pt>
                <c:pt idx="141">
                  <c:v>20.335813375349371</c:v>
                </c:pt>
                <c:pt idx="142">
                  <c:v>20.531314627242349</c:v>
                </c:pt>
                <c:pt idx="143">
                  <c:v>20.720943282173902</c:v>
                </c:pt>
                <c:pt idx="144">
                  <c:v>20.904634142621092</c:v>
                </c:pt>
                <c:pt idx="145">
                  <c:v>21.082323676239994</c:v>
                </c:pt>
                <c:pt idx="146">
                  <c:v>21.253950076824086</c:v>
                </c:pt>
                <c:pt idx="147">
                  <c:v>21.419453325079168</c:v>
                </c:pt>
                <c:pt idx="148">
                  <c:v>21.578775249044003</c:v>
                </c:pt>
                <c:pt idx="149">
                  <c:v>21.731859583977101</c:v>
                </c:pt>
                <c:pt idx="150">
                  <c:v>21.878652031528457</c:v>
                </c:pt>
                <c:pt idx="151">
                  <c:v>22.019100318014228</c:v>
                </c:pt>
                <c:pt idx="152">
                  <c:v>22.153154251606495</c:v>
                </c:pt>
                <c:pt idx="153">
                  <c:v>22.28076577825426</c:v>
                </c:pt>
                <c:pt idx="154">
                  <c:v>22.401889036147256</c:v>
                </c:pt>
                <c:pt idx="155">
                  <c:v>22.516480408539113</c:v>
                </c:pt>
                <c:pt idx="156">
                  <c:v>22.624498574745257</c:v>
                </c:pt>
                <c:pt idx="157">
                  <c:v>22.725904559136026</c:v>
                </c:pt>
                <c:pt idx="158">
                  <c:v>22.820661777948754</c:v>
                </c:pt>
                <c:pt idx="159">
                  <c:v>22.908736083746987</c:v>
                </c:pt>
                <c:pt idx="160">
                  <c:v>22.990095807361229</c:v>
                </c:pt>
                <c:pt idx="161">
                  <c:v>23.064711797154565</c:v>
                </c:pt>
                <c:pt idx="162">
                  <c:v>23.132557455460489</c:v>
                </c:pt>
                <c:pt idx="163">
                  <c:v>23.193608772052787</c:v>
                </c:pt>
                <c:pt idx="164">
                  <c:v>23.247844354515212</c:v>
                </c:pt>
                <c:pt idx="165">
                  <c:v>23.295245455390692</c:v>
                </c:pt>
                <c:pt idx="166">
                  <c:v>23.335795995998694</c:v>
                </c:pt>
                <c:pt idx="167">
                  <c:v>23.369482586824819</c:v>
                </c:pt>
                <c:pt idx="168">
                  <c:v>23.396294544396937</c:v>
                </c:pt>
                <c:pt idx="169">
                  <c:v>23.416223904576725</c:v>
                </c:pt>
                <c:pt idx="170">
                  <c:v>23.429265432208886</c:v>
                </c:pt>
                <c:pt idx="171">
                  <c:v>23.435416627085033</c:v>
                </c:pt>
                <c:pt idx="172">
                  <c:v>23.434677726192991</c:v>
                </c:pt>
                <c:pt idx="173">
                  <c:v>23.427051702238014</c:v>
                </c:pt>
                <c:pt idx="174">
                  <c:v>23.412544258436267</c:v>
                </c:pt>
                <c:pt idx="175">
                  <c:v>23.39116381959656</c:v>
                </c:pt>
                <c:pt idx="176">
                  <c:v>23.362921519520661</c:v>
                </c:pt>
                <c:pt idx="177">
                  <c:v>23.327831184767163</c:v>
                </c:pt>
                <c:pt idx="178">
                  <c:v>23.285909314838111</c:v>
                </c:pt>
                <c:pt idx="179">
                  <c:v>23.237175058861727</c:v>
                </c:pt>
                <c:pt idx="180">
                  <c:v>23.181650188857269</c:v>
                </c:pt>
                <c:pt idx="181">
                  <c:v>23.119359069682105</c:v>
                </c:pt>
                <c:pt idx="182">
                  <c:v>23.05032862577092</c:v>
                </c:pt>
                <c:pt idx="183">
                  <c:v>22.974588304792714</c:v>
                </c:pt>
                <c:pt idx="184">
                  <c:v>22.892170038355548</c:v>
                </c:pt>
                <c:pt idx="185">
                  <c:v>22.803108199905459</c:v>
                </c:pt>
                <c:pt idx="186">
                  <c:v>22.707439559970638</c:v>
                </c:pt>
                <c:pt idx="187">
                  <c:v>22.605203238909876</c:v>
                </c:pt>
                <c:pt idx="188">
                  <c:v>22.496440657334968</c:v>
                </c:pt>
                <c:pt idx="189">
                  <c:v>22.381195484378448</c:v>
                </c:pt>
                <c:pt idx="190">
                  <c:v>22.259513583985022</c:v>
                </c:pt>
                <c:pt idx="191">
                  <c:v>22.131442959410023</c:v>
                </c:pt>
                <c:pt idx="192">
                  <c:v>21.997033696108591</c:v>
                </c:pt>
                <c:pt idx="193">
                  <c:v>21.856337903203123</c:v>
                </c:pt>
                <c:pt idx="194">
                  <c:v>21.709409653718836</c:v>
                </c:pt>
                <c:pt idx="195">
                  <c:v>21.556304923772668</c:v>
                </c:pt>
                <c:pt idx="196">
                  <c:v>21.397081530904483</c:v>
                </c:pt>
                <c:pt idx="197">
                  <c:v>21.231799071736056</c:v>
                </c:pt>
                <c:pt idx="198">
                  <c:v>21.060518859141531</c:v>
                </c:pt>
                <c:pt idx="199">
                  <c:v>20.883303859104966</c:v>
                </c:pt>
                <c:pt idx="200">
                  <c:v>20.70021862744705</c:v>
                </c:pt>
                <c:pt idx="201">
                  <c:v>20.511329246585284</c:v>
                </c:pt>
                <c:pt idx="202">
                  <c:v>20.316703262495995</c:v>
                </c:pt>
                <c:pt idx="203">
                  <c:v>20.11640962203607</c:v>
                </c:pt>
                <c:pt idx="204">
                  <c:v>19.91051861078002</c:v>
                </c:pt>
                <c:pt idx="205">
                  <c:v>19.699101791513879</c:v>
                </c:pt>
                <c:pt idx="206">
                  <c:v>19.482231943527278</c:v>
                </c:pt>
                <c:pt idx="207">
                  <c:v>19.25998300283409</c:v>
                </c:pt>
                <c:pt idx="208">
                  <c:v>19.032430003446571</c:v>
                </c:pt>
                <c:pt idx="209">
                  <c:v>18.799649019813057</c:v>
                </c:pt>
                <c:pt idx="210">
                  <c:v>18.561717110533234</c:v>
                </c:pt>
                <c:pt idx="211">
                  <c:v>18.318712263444763</c:v>
                </c:pt>
                <c:pt idx="212">
                  <c:v>18.070713342173654</c:v>
                </c:pt>
                <c:pt idx="213">
                  <c:v>17.817800034228704</c:v>
                </c:pt>
                <c:pt idx="214">
                  <c:v>17.560052800721159</c:v>
                </c:pt>
                <c:pt idx="215">
                  <c:v>17.297552827765781</c:v>
                </c:pt>
                <c:pt idx="216">
                  <c:v>17.030381979628515</c:v>
                </c:pt>
                <c:pt idx="217">
                  <c:v>16.758622753668821</c:v>
                </c:pt>
                <c:pt idx="218">
                  <c:v>16.48235823712286</c:v>
                </c:pt>
                <c:pt idx="219">
                  <c:v>16.201672065756089</c:v>
                </c:pt>
                <c:pt idx="220">
                  <c:v>15.916648384423297</c:v>
                </c:pt>
                <c:pt idx="221">
                  <c:v>15.627371809551523</c:v>
                </c:pt>
                <c:pt idx="222">
                  <c:v>15.333927393562854</c:v>
                </c:pt>
                <c:pt idx="223">
                  <c:v>15.036400591249665</c:v>
                </c:pt>
                <c:pt idx="224">
                  <c:v>14.734877228098348</c:v>
                </c:pt>
                <c:pt idx="225">
                  <c:v>14.429443470572522</c:v>
                </c:pt>
                <c:pt idx="226">
                  <c:v>14.120185798332725</c:v>
                </c:pt>
                <c:pt idx="227">
                  <c:v>13.807190978394312</c:v>
                </c:pt>
                <c:pt idx="228">
                  <c:v>13.490546041196826</c:v>
                </c:pt>
                <c:pt idx="229">
                  <c:v>13.17033825857269</c:v>
                </c:pt>
                <c:pt idx="230">
                  <c:v>12.846655123584</c:v>
                </c:pt>
                <c:pt idx="231">
                  <c:v>12.519584332202225</c:v>
                </c:pt>
                <c:pt idx="232">
                  <c:v>12.189213766797669</c:v>
                </c:pt>
                <c:pt idx="233">
                  <c:v>11.855631481407281</c:v>
                </c:pt>
                <c:pt idx="234">
                  <c:v>11.518925688735543</c:v>
                </c:pt>
                <c:pt idx="235">
                  <c:v>11.179184748862932</c:v>
                </c:pt>
                <c:pt idx="236">
                  <c:v>10.836497159601862</c:v>
                </c:pt>
                <c:pt idx="237">
                  <c:v>10.490951548470862</c:v>
                </c:pt>
                <c:pt idx="238">
                  <c:v>10.142636666232228</c:v>
                </c:pt>
                <c:pt idx="239">
                  <c:v>9.791641381949443</c:v>
                </c:pt>
                <c:pt idx="240">
                  <c:v>9.4380546795153712</c:v>
                </c:pt>
                <c:pt idx="241">
                  <c:v>9.0819656555996264</c:v>
                </c:pt>
                <c:pt idx="242">
                  <c:v>8.7234635189636816</c:v>
                </c:pt>
                <c:pt idx="243">
                  <c:v>8.3626375910941171</c:v>
                </c:pt>
                <c:pt idx="244">
                  <c:v>7.9995773080966099</c:v>
                </c:pt>
                <c:pt idx="245">
                  <c:v>7.6343722238059879</c:v>
                </c:pt>
                <c:pt idx="246">
                  <c:v>7.2671120140446899</c:v>
                </c:pt>
                <c:pt idx="247">
                  <c:v>6.8978864819880412</c:v>
                </c:pt>
                <c:pt idx="248">
                  <c:v>6.526785564572811</c:v>
                </c:pt>
                <c:pt idx="249">
                  <c:v>6.1538993398978805</c:v>
                </c:pt>
                <c:pt idx="250">
                  <c:v>5.7793180355606619</c:v>
                </c:pt>
                <c:pt idx="251">
                  <c:v>5.40313203787231</c:v>
                </c:pt>
                <c:pt idx="252">
                  <c:v>5.0254319018950735</c:v>
                </c:pt>
                <c:pt idx="253">
                  <c:v>4.6463083622489618</c:v>
                </c:pt>
                <c:pt idx="254">
                  <c:v>4.2658523446263343</c:v>
                </c:pt>
                <c:pt idx="255">
                  <c:v>3.8841549779593789</c:v>
                </c:pt>
                <c:pt idx="256">
                  <c:v>3.5013076071880329</c:v>
                </c:pt>
                <c:pt idx="257">
                  <c:v>3.1174018065629143</c:v>
                </c:pt>
                <c:pt idx="258">
                  <c:v>2.7325293934289276</c:v>
                </c:pt>
                <c:pt idx="259">
                  <c:v>2.3467824424359689</c:v>
                </c:pt>
                <c:pt idx="260">
                  <c:v>1.9602533001116325</c:v>
                </c:pt>
                <c:pt idx="261">
                  <c:v>1.5730345997411308</c:v>
                </c:pt>
                <c:pt idx="262">
                  <c:v>1.1852192764922391</c:v>
                </c:pt>
                <c:pt idx="263">
                  <c:v>0.79690058272964792</c:v>
                </c:pt>
                <c:pt idx="264">
                  <c:v>0.40817210345312882</c:v>
                </c:pt>
                <c:pt idx="265">
                  <c:v>1.912777179991669E-2</c:v>
                </c:pt>
                <c:pt idx="266">
                  <c:v>-0.37013811544590108</c:v>
                </c:pt>
                <c:pt idx="267">
                  <c:v>-0.75953088240853495</c:v>
                </c:pt>
                <c:pt idx="268">
                  <c:v>-1.1489554587985833</c:v>
                </c:pt>
                <c:pt idx="269">
                  <c:v>-1.5383163647799514</c:v>
                </c:pt>
                <c:pt idx="270">
                  <c:v>-1.9275176960909013</c:v>
                </c:pt>
                <c:pt idx="271">
                  <c:v>-2.3164631094878896</c:v>
                </c:pt>
                <c:pt idx="272">
                  <c:v>-2.7050558085828738</c:v>
                </c:pt>
                <c:pt idx="273">
                  <c:v>-3.0931985301349374</c:v>
                </c:pt>
                <c:pt idx="274">
                  <c:v>-3.4807935308794868</c:v>
                </c:pt>
                <c:pt idx="275">
                  <c:v>-3.8677425749604213</c:v>
                </c:pt>
                <c:pt idx="276">
                  <c:v>-4.2539469220364321</c:v>
                </c:pt>
                <c:pt idx="277">
                  <c:v>-4.6393073161479554</c:v>
                </c:pt>
                <c:pt idx="278">
                  <c:v>-5.023723975408795</c:v>
                </c:pt>
                <c:pt idx="279">
                  <c:v>-5.4070965826150381</c:v>
                </c:pt>
                <c:pt idx="280">
                  <c:v>-5.7893242768386433</c:v>
                </c:pt>
                <c:pt idx="281">
                  <c:v>-6.17030564609684</c:v>
                </c:pt>
                <c:pt idx="282">
                  <c:v>-6.5499387211794442</c:v>
                </c:pt>
                <c:pt idx="283">
                  <c:v>-6.9281209707159022</c:v>
                </c:pt>
                <c:pt idx="284">
                  <c:v>-7.3047492975744364</c:v>
                </c:pt>
                <c:pt idx="285">
                  <c:v>-7.6797200366780869</c:v>
                </c:pt>
                <c:pt idx="286">
                  <c:v>-8.0529289543293263</c:v>
                </c:pt>
                <c:pt idx="287">
                  <c:v>-8.4242712491351561</c:v>
                </c:pt>
                <c:pt idx="288">
                  <c:v>-8.7936415546224165</c:v>
                </c:pt>
                <c:pt idx="289">
                  <c:v>-9.1609339436421617</c:v>
                </c:pt>
                <c:pt idx="290">
                  <c:v>-9.5260419346547831</c:v>
                </c:pt>
                <c:pt idx="291">
                  <c:v>-9.8888584999899312</c:v>
                </c:pt>
                <c:pt idx="292">
                  <c:v>-10.249276076181676</c:v>
                </c:pt>
                <c:pt idx="293">
                  <c:v>-10.607186576470115</c:v>
                </c:pt>
                <c:pt idx="294">
                  <c:v>-10.962481405570472</c:v>
                </c:pt>
                <c:pt idx="295">
                  <c:v>-11.315051476802308</c:v>
                </c:pt>
                <c:pt idx="296">
                  <c:v>-11.664787231675557</c:v>
                </c:pt>
                <c:pt idx="297">
                  <c:v>-12.011578662026233</c:v>
                </c:pt>
                <c:pt idx="298">
                  <c:v>-12.355315334796463</c:v>
                </c:pt>
                <c:pt idx="299">
                  <c:v>-12.695886419547289</c:v>
                </c:pt>
                <c:pt idx="300">
                  <c:v>-13.033180718794988</c:v>
                </c:pt>
                <c:pt idx="301">
                  <c:v>-13.367086701251715</c:v>
                </c:pt>
                <c:pt idx="302">
                  <c:v>-13.697492538058363</c:v>
                </c:pt>
                <c:pt idx="303">
                  <c:v>-14.024286142079296</c:v>
                </c:pt>
                <c:pt idx="304">
                  <c:v>-14.347355210337692</c:v>
                </c:pt>
                <c:pt idx="305">
                  <c:v>-14.666587269654825</c:v>
                </c:pt>
                <c:pt idx="306">
                  <c:v>-14.981869725557363</c:v>
                </c:pt>
                <c:pt idx="307">
                  <c:v>-15.293089914500495</c:v>
                </c:pt>
                <c:pt idx="308">
                  <c:v>-15.600135159458651</c:v>
                </c:pt>
                <c:pt idx="309">
                  <c:v>-15.90289282891781</c:v>
                </c:pt>
                <c:pt idx="310">
                  <c:v>-16.201250399299415</c:v>
                </c:pt>
                <c:pt idx="311">
                  <c:v>-16.495095520830606</c:v>
                </c:pt>
                <c:pt idx="312">
                  <c:v>-16.784316086871186</c:v>
                </c:pt>
                <c:pt idx="313">
                  <c:v>-17.068800306689887</c:v>
                </c:pt>
                <c:pt idx="314">
                  <c:v>-17.348436781672138</c:v>
                </c:pt>
                <c:pt idx="315">
                  <c:v>-17.623114584929336</c:v>
                </c:pt>
                <c:pt idx="316">
                  <c:v>-17.89272334426385</c:v>
                </c:pt>
                <c:pt idx="317">
                  <c:v>-18.157153328430706</c:v>
                </c:pt>
                <c:pt idx="318">
                  <c:v>-18.416295536613262</c:v>
                </c:pt>
                <c:pt idx="319">
                  <c:v>-18.670041791030375</c:v>
                </c:pt>
                <c:pt idx="320">
                  <c:v>-18.918284832558921</c:v>
                </c:pt>
                <c:pt idx="321">
                  <c:v>-19.160918419246329</c:v>
                </c:pt>
                <c:pt idx="322">
                  <c:v>-19.3978374275666</c:v>
                </c:pt>
                <c:pt idx="323">
                  <c:v>-19.628937956262295</c:v>
                </c:pt>
                <c:pt idx="324">
                  <c:v>-19.8541174325829</c:v>
                </c:pt>
                <c:pt idx="325">
                  <c:v>-20.073274720725461</c:v>
                </c:pt>
                <c:pt idx="326">
                  <c:v>-20.286310232256028</c:v>
                </c:pt>
                <c:pt idx="327">
                  <c:v>-20.493126038275825</c:v>
                </c:pt>
                <c:pt idx="328">
                  <c:v>-20.693625983073193</c:v>
                </c:pt>
                <c:pt idx="329">
                  <c:v>-20.887715798992982</c:v>
                </c:pt>
                <c:pt idx="330">
                  <c:v>-21.075303222229355</c:v>
                </c:pt>
                <c:pt idx="331">
                  <c:v>-21.256298109237104</c:v>
                </c:pt>
                <c:pt idx="332">
                  <c:v>-21.430612553435928</c:v>
                </c:pt>
                <c:pt idx="333">
                  <c:v>-21.598161001875496</c:v>
                </c:pt>
                <c:pt idx="334">
                  <c:v>-21.758860371508895</c:v>
                </c:pt>
                <c:pt idx="335">
                  <c:v>-21.9126301647124</c:v>
                </c:pt>
                <c:pt idx="336">
                  <c:v>-22.059392583682609</c:v>
                </c:pt>
                <c:pt idx="337">
                  <c:v>-22.199072643329856</c:v>
                </c:pt>
                <c:pt idx="338">
                  <c:v>-22.331598282280719</c:v>
                </c:pt>
                <c:pt idx="339">
                  <c:v>-22.456900471602989</c:v>
                </c:pt>
                <c:pt idx="340">
                  <c:v>-22.574913320857405</c:v>
                </c:pt>
                <c:pt idx="341">
                  <c:v>-22.68557418108588</c:v>
                </c:pt>
                <c:pt idx="342">
                  <c:v>-22.788823744346956</c:v>
                </c:pt>
                <c:pt idx="343">
                  <c:v>-22.88460613941297</c:v>
                </c:pt>
                <c:pt idx="344">
                  <c:v>-22.972869023253484</c:v>
                </c:pt>
                <c:pt idx="345">
                  <c:v>-23.05356366793762</c:v>
                </c:pt>
                <c:pt idx="346">
                  <c:v>-23.126645042601599</c:v>
                </c:pt>
                <c:pt idx="347">
                  <c:v>-23.192071890141737</c:v>
                </c:pt>
                <c:pt idx="348">
                  <c:v>-23.249806798313553</c:v>
                </c:pt>
                <c:pt idx="349">
                  <c:v>-23.299816264933099</c:v>
                </c:pt>
                <c:pt idx="350">
                  <c:v>-23.342070756903073</c:v>
                </c:pt>
                <c:pt idx="351">
                  <c:v>-23.376544762808106</c:v>
                </c:pt>
                <c:pt idx="352">
                  <c:v>-23.40321683885081</c:v>
                </c:pt>
                <c:pt idx="353">
                  <c:v>-23.422069647927749</c:v>
                </c:pt>
                <c:pt idx="354">
                  <c:v>-23.433089991674429</c:v>
                </c:pt>
                <c:pt idx="355">
                  <c:v>-23.436268835339746</c:v>
                </c:pt>
                <c:pt idx="356">
                  <c:v>-23.431601325381269</c:v>
                </c:pt>
                <c:pt idx="357">
                  <c:v>-23.419086799707152</c:v>
                </c:pt>
                <c:pt idx="358">
                  <c:v>-23.398728790522657</c:v>
                </c:pt>
                <c:pt idx="359">
                  <c:v>-23.370535019774366</c:v>
                </c:pt>
                <c:pt idx="360">
                  <c:v>-23.334517387217868</c:v>
                </c:pt>
                <c:pt idx="361">
                  <c:v>-23.290691951169343</c:v>
                </c:pt>
                <c:pt idx="362">
                  <c:v>-23.239078902034304</c:v>
                </c:pt>
                <c:pt idx="363">
                  <c:v>-23.179702528738567</c:v>
                </c:pt>
                <c:pt idx="364">
                  <c:v>-23.112591178219148</c:v>
                </c:pt>
                <c:pt idx="365">
                  <c:v>-23.037777208161543</c:v>
                </c:pt>
              </c:numCache>
            </c:numRef>
          </c:val>
          <c:smooth val="0"/>
        </c:ser>
        <c:dLbls>
          <c:showLegendKey val="0"/>
          <c:showVal val="0"/>
          <c:showCatName val="0"/>
          <c:showSerName val="0"/>
          <c:showPercent val="0"/>
          <c:showBubbleSize val="0"/>
        </c:dLbls>
        <c:marker val="1"/>
        <c:smooth val="0"/>
        <c:axId val="111960448"/>
        <c:axId val="111961984"/>
      </c:lineChart>
      <c:catAx>
        <c:axId val="11196044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11961984"/>
        <c:crosses val="autoZero"/>
        <c:auto val="1"/>
        <c:lblAlgn val="ctr"/>
        <c:lblOffset val="100"/>
        <c:noMultiLvlLbl val="0"/>
      </c:catAx>
      <c:valAx>
        <c:axId val="11196198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196044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Analemma</a:t>
            </a:r>
          </a:p>
        </c:rich>
      </c:tx>
      <c:overlay val="0"/>
    </c:title>
    <c:autoTitleDeleted val="0"/>
    <c:plotArea>
      <c:layout/>
      <c:scatterChart>
        <c:scatterStyle val="smoothMarker"/>
        <c:varyColors val="0"/>
        <c:ser>
          <c:idx val="1"/>
          <c:order val="1"/>
          <c:tx>
            <c:strRef>
              <c:f>Calculations!$AL$1</c:f>
              <c:strCache>
                <c:ptCount val="1"/>
                <c:pt idx="0">
                  <c:v>Solar Azimuth Angle (deg cw from N)</c:v>
                </c:pt>
              </c:strCache>
            </c:strRef>
          </c:tx>
          <c:marker>
            <c:symbol val="none"/>
          </c:marker>
          <c:xVal>
            <c:numRef>
              <c:f>Calculations!$AI$2:$AI$367</c:f>
              <c:numCache>
                <c:formatCode>General</c:formatCode>
                <c:ptCount val="366"/>
                <c:pt idx="0">
                  <c:v>35.353390536328781</c:v>
                </c:pt>
                <c:pt idx="1">
                  <c:v>35.423454303325627</c:v>
                </c:pt>
                <c:pt idx="2">
                  <c:v>35.500959396452785</c:v>
                </c:pt>
                <c:pt idx="3">
                  <c:v>35.585877334568679</c:v>
                </c:pt>
                <c:pt idx="4">
                  <c:v>35.678176526759522</c:v>
                </c:pt>
                <c:pt idx="5">
                  <c:v>35.777822308487281</c:v>
                </c:pt>
                <c:pt idx="6">
                  <c:v>35.884776980242052</c:v>
                </c:pt>
                <c:pt idx="7">
                  <c:v>35.998999848528726</c:v>
                </c:pt>
                <c:pt idx="8">
                  <c:v>36.120447269006185</c:v>
                </c:pt>
                <c:pt idx="9">
                  <c:v>36.249072691610941</c:v>
                </c:pt>
                <c:pt idx="10">
                  <c:v>36.384826707489374</c:v>
                </c:pt>
                <c:pt idx="11">
                  <c:v>36.527657097571087</c:v>
                </c:pt>
                <c:pt idx="12">
                  <c:v>36.677508882618703</c:v>
                </c:pt>
                <c:pt idx="13">
                  <c:v>36.834324374600541</c:v>
                </c:pt>
                <c:pt idx="14">
                  <c:v>36.998043229232813</c:v>
                </c:pt>
                <c:pt idx="15">
                  <c:v>37.168602499553479</c:v>
                </c:pt>
                <c:pt idx="16">
                  <c:v>37.345936690395156</c:v>
                </c:pt>
                <c:pt idx="17">
                  <c:v>37.529977813636279</c:v>
                </c:pt>
                <c:pt idx="18">
                  <c:v>37.720655444115764</c:v>
                </c:pt>
                <c:pt idx="19">
                  <c:v>37.917896776113956</c:v>
                </c:pt>
                <c:pt idx="20">
                  <c:v>38.121626680306711</c:v>
                </c:pt>
                <c:pt idx="21">
                  <c:v>38.331767761109845</c:v>
                </c:pt>
                <c:pt idx="22">
                  <c:v>38.548240414347511</c:v>
                </c:pt>
                <c:pt idx="23">
                  <c:v>38.770962885175251</c:v>
                </c:pt>
                <c:pt idx="24">
                  <c:v>38.999851326212081</c:v>
                </c:pt>
                <c:pt idx="25">
                  <c:v>39.234819855831091</c:v>
                </c:pt>
                <c:pt idx="26">
                  <c:v>39.475780616569615</c:v>
                </c:pt>
                <c:pt idx="27">
                  <c:v>39.72264383363359</c:v>
                </c:pt>
                <c:pt idx="28">
                  <c:v>39.975317873458373</c:v>
                </c:pt>
                <c:pt idx="29">
                  <c:v>40.233709302313258</c:v>
                </c:pt>
                <c:pt idx="30">
                  <c:v>40.497722944925528</c:v>
                </c:pt>
                <c:pt idx="31">
                  <c:v>40.767261943108025</c:v>
                </c:pt>
                <c:pt idx="32">
                  <c:v>41.042227814372261</c:v>
                </c:pt>
                <c:pt idx="33">
                  <c:v>41.322520510518451</c:v>
                </c:pt>
                <c:pt idx="34">
                  <c:v>41.608038476177363</c:v>
                </c:pt>
                <c:pt idx="35">
                  <c:v>41.89867870729465</c:v>
                </c:pt>
                <c:pt idx="36">
                  <c:v>42.194336809535066</c:v>
                </c:pt>
                <c:pt idx="37">
                  <c:v>42.494907056584964</c:v>
                </c:pt>
                <c:pt idx="38">
                  <c:v>42.800282448330563</c:v>
                </c:pt>
                <c:pt idx="39">
                  <c:v>43.110354768876043</c:v>
                </c:pt>
                <c:pt idx="40">
                  <c:v>43.425014644380738</c:v>
                </c:pt>
                <c:pt idx="41">
                  <c:v>43.744151600666299</c:v>
                </c:pt>
                <c:pt idx="42">
                  <c:v>44.06765412056054</c:v>
                </c:pt>
                <c:pt idx="43">
                  <c:v>44.39540970092655</c:v>
                </c:pt>
                <c:pt idx="44">
                  <c:v>44.727304909330655</c:v>
                </c:pt>
                <c:pt idx="45">
                  <c:v>45.063225440292278</c:v>
                </c:pt>
                <c:pt idx="46">
                  <c:v>45.403056171054267</c:v>
                </c:pt>
                <c:pt idx="47">
                  <c:v>45.746681216818651</c:v>
                </c:pt>
                <c:pt idx="48">
                  <c:v>46.093983985373285</c:v>
                </c:pt>
                <c:pt idx="49">
                  <c:v>46.444847231043141</c:v>
                </c:pt>
                <c:pt idx="50">
                  <c:v>46.799153107898668</c:v>
                </c:pt>
                <c:pt idx="51">
                  <c:v>47.156783222142806</c:v>
                </c:pt>
                <c:pt idx="52">
                  <c:v>47.517618683604645</c:v>
                </c:pt>
                <c:pt idx="53">
                  <c:v>47.881540156261636</c:v>
                </c:pt>
                <c:pt idx="54">
                  <c:v>48.248427907721222</c:v>
                </c:pt>
                <c:pt idx="55">
                  <c:v>48.618161857579238</c:v>
                </c:pt>
                <c:pt idx="56">
                  <c:v>48.990621624588805</c:v>
                </c:pt>
                <c:pt idx="57">
                  <c:v>49.365686572561053</c:v>
                </c:pt>
                <c:pt idx="58">
                  <c:v>49.743235854938717</c:v>
                </c:pt>
                <c:pt idx="59">
                  <c:v>50.12314845796044</c:v>
                </c:pt>
                <c:pt idx="60">
                  <c:v>50.505303242372122</c:v>
                </c:pt>
                <c:pt idx="61">
                  <c:v>50.889578983611379</c:v>
                </c:pt>
                <c:pt idx="62">
                  <c:v>51.275854410420514</c:v>
                </c:pt>
                <c:pt idx="63">
                  <c:v>51.664008241832271</c:v>
                </c:pt>
                <c:pt idx="64">
                  <c:v>52.053919222489959</c:v>
                </c:pt>
                <c:pt idx="65">
                  <c:v>52.445466156259386</c:v>
                </c:pt>
                <c:pt idx="66">
                  <c:v>52.838527938101933</c:v>
                </c:pt>
                <c:pt idx="67">
                  <c:v>53.232983584178285</c:v>
                </c:pt>
                <c:pt idx="68">
                  <c:v>53.628712260168051</c:v>
                </c:pt>
                <c:pt idx="69">
                  <c:v>54.025593307785513</c:v>
                </c:pt>
                <c:pt idx="70">
                  <c:v>54.423506269478992</c:v>
                </c:pt>
                <c:pt idx="71">
                  <c:v>54.822330911318446</c:v>
                </c:pt>
                <c:pt idx="72">
                  <c:v>55.221947244068865</c:v>
                </c:pt>
                <c:pt idx="73">
                  <c:v>55.622235542454391</c:v>
                </c:pt>
                <c:pt idx="74">
                  <c:v>56.023076362632466</c:v>
                </c:pt>
                <c:pt idx="75">
                  <c:v>56.42435055788858</c:v>
                </c:pt>
                <c:pt idx="76">
                  <c:v>56.825939292579903</c:v>
                </c:pt>
                <c:pt idx="77">
                  <c:v>57.227724054350432</c:v>
                </c:pt>
                <c:pt idx="78">
                  <c:v>57.629586664645686</c:v>
                </c:pt>
                <c:pt idx="79">
                  <c:v>58.03140928757162</c:v>
                </c:pt>
                <c:pt idx="80">
                  <c:v>58.433074437115216</c:v>
                </c:pt>
                <c:pt idx="81">
                  <c:v>58.834464982787551</c:v>
                </c:pt>
                <c:pt idx="82">
                  <c:v>59.235464153709088</c:v>
                </c:pt>
                <c:pt idx="83">
                  <c:v>59.63595554120166</c:v>
                </c:pt>
                <c:pt idx="84">
                  <c:v>60.035823099911781</c:v>
                </c:pt>
                <c:pt idx="85">
                  <c:v>60.434951147523506</c:v>
                </c:pt>
                <c:pt idx="86">
                  <c:v>60.833224363102872</c:v>
                </c:pt>
                <c:pt idx="87">
                  <c:v>61.230527784118237</c:v>
                </c:pt>
                <c:pt idx="88">
                  <c:v>61.626746802187441</c:v>
                </c:pt>
                <c:pt idx="89">
                  <c:v>62.021767157597921</c:v>
                </c:pt>
                <c:pt idx="90">
                  <c:v>62.415474932641381</c:v>
                </c:pt>
                <c:pt idx="91">
                  <c:v>62.807756543819977</c:v>
                </c:pt>
                <c:pt idx="92">
                  <c:v>63.198498732966002</c:v>
                </c:pt>
                <c:pt idx="93">
                  <c:v>63.587588557323286</c:v>
                </c:pt>
                <c:pt idx="94">
                  <c:v>63.974913378644096</c:v>
                </c:pt>
                <c:pt idx="95">
                  <c:v>64.360360851349839</c:v>
                </c:pt>
                <c:pt idx="96">
                  <c:v>64.743818909811893</c:v>
                </c:pt>
                <c:pt idx="97">
                  <c:v>65.125175754806804</c:v>
                </c:pt>
                <c:pt idx="98">
                  <c:v>65.504319839214858</c:v>
                </c:pt>
                <c:pt idx="99">
                  <c:v>65.881139853021438</c:v>
                </c:pt>
                <c:pt idx="100">
                  <c:v>66.255524707707437</c:v>
                </c:pt>
                <c:pt idx="101">
                  <c:v>66.627363520097617</c:v>
                </c:pt>
                <c:pt idx="102">
                  <c:v>66.996545595782095</c:v>
                </c:pt>
                <c:pt idx="103">
                  <c:v>67.362960412203805</c:v>
                </c:pt>
                <c:pt idx="104">
                  <c:v>67.726497601547763</c:v>
                </c:pt>
                <c:pt idx="105">
                  <c:v>68.087046933569098</c:v>
                </c:pt>
                <c:pt idx="106">
                  <c:v>68.444498298531286</c:v>
                </c:pt>
                <c:pt idx="107">
                  <c:v>68.798741690442526</c:v>
                </c:pt>
                <c:pt idx="108">
                  <c:v>69.149667190808486</c:v>
                </c:pt>
                <c:pt idx="109">
                  <c:v>69.497164953161885</c:v>
                </c:pt>
                <c:pt idx="110">
                  <c:v>69.841125188651418</c:v>
                </c:pt>
                <c:pt idx="111">
                  <c:v>70.181438153022498</c:v>
                </c:pt>
                <c:pt idx="112">
                  <c:v>70.517994135371978</c:v>
                </c:pt>
                <c:pt idx="113">
                  <c:v>70.850683449106299</c:v>
                </c:pt>
                <c:pt idx="114">
                  <c:v>71.179396425581672</c:v>
                </c:pt>
                <c:pt idx="115">
                  <c:v>71.504023410979627</c:v>
                </c:pt>
                <c:pt idx="116">
                  <c:v>71.824454767029025</c:v>
                </c:pt>
                <c:pt idx="117">
                  <c:v>72.140580876254319</c:v>
                </c:pt>
                <c:pt idx="118">
                  <c:v>72.452292152513493</c:v>
                </c:pt>
                <c:pt idx="119">
                  <c:v>72.759479057655412</c:v>
                </c:pt>
                <c:pt idx="120">
                  <c:v>73.062032125222956</c:v>
                </c:pt>
                <c:pt idx="121">
                  <c:v>73.359841992188407</c:v>
                </c:pt>
                <c:pt idx="122">
                  <c:v>73.65279943981875</c:v>
                </c:pt>
                <c:pt idx="123">
                  <c:v>73.940795444821447</c:v>
                </c:pt>
                <c:pt idx="124">
                  <c:v>74.223721242015344</c:v>
                </c:pt>
                <c:pt idx="125">
                  <c:v>74.50146839983293</c:v>
                </c:pt>
                <c:pt idx="126">
                  <c:v>74.773928910014632</c:v>
                </c:pt>
                <c:pt idx="127">
                  <c:v>75.040995292908875</c:v>
                </c:pt>
                <c:pt idx="128">
                  <c:v>75.302560719804845</c:v>
                </c:pt>
                <c:pt idx="129">
                  <c:v>75.558519153725797</c:v>
                </c:pt>
                <c:pt idx="130">
                  <c:v>75.808765510082154</c:v>
                </c:pt>
                <c:pt idx="131">
                  <c:v>76.05319583851076</c:v>
                </c:pt>
                <c:pt idx="132">
                  <c:v>76.291707527109807</c:v>
                </c:pt>
                <c:pt idx="133">
                  <c:v>76.524199530127291</c:v>
                </c:pt>
                <c:pt idx="134">
                  <c:v>76.750572619927183</c:v>
                </c:pt>
                <c:pt idx="135">
                  <c:v>76.970729663779238</c:v>
                </c:pt>
                <c:pt idx="136">
                  <c:v>77.184575925667502</c:v>
                </c:pt>
                <c:pt idx="137">
                  <c:v>77.392019392880272</c:v>
                </c:pt>
                <c:pt idx="138">
                  <c:v>77.592971126647683</c:v>
                </c:pt>
                <c:pt idx="139">
                  <c:v>77.787345635514981</c:v>
                </c:pt>
                <c:pt idx="140">
                  <c:v>77.975061269491292</c:v>
                </c:pt>
                <c:pt idx="141">
                  <c:v>78.156040632300474</c:v>
                </c:pt>
                <c:pt idx="142">
                  <c:v>78.330211008294881</c:v>
                </c:pt>
                <c:pt idx="143">
                  <c:v>78.497504799794086</c:v>
                </c:pt>
                <c:pt idx="144">
                  <c:v>78.657859969788262</c:v>
                </c:pt>
                <c:pt idx="145">
                  <c:v>78.811220484141089</c:v>
                </c:pt>
                <c:pt idx="146">
                  <c:v>78.957536746663394</c:v>
                </c:pt>
                <c:pt idx="147">
                  <c:v>79.096766019737743</c:v>
                </c:pt>
                <c:pt idx="148">
                  <c:v>79.228872822601986</c:v>
                </c:pt>
                <c:pt idx="149">
                  <c:v>79.353829298975555</c:v>
                </c:pt>
                <c:pt idx="150">
                  <c:v>79.471615545480432</c:v>
                </c:pt>
                <c:pt idx="151">
                  <c:v>79.58221989230087</c:v>
                </c:pt>
                <c:pt idx="152">
                  <c:v>79.68563912776645</c:v>
                </c:pt>
                <c:pt idx="153">
                  <c:v>79.781878659060368</c:v>
                </c:pt>
                <c:pt idx="154">
                  <c:v>79.870952602046202</c:v>
                </c:pt>
                <c:pt idx="155">
                  <c:v>79.952883794280083</c:v>
                </c:pt>
                <c:pt idx="156">
                  <c:v>80.027703726603079</c:v>
                </c:pt>
                <c:pt idx="157">
                  <c:v>80.095452390265237</c:v>
                </c:pt>
                <c:pt idx="158">
                  <c:v>80.156178038270895</c:v>
                </c:pt>
                <c:pt idx="159">
                  <c:v>80.209936861495976</c:v>
                </c:pt>
                <c:pt idx="160">
                  <c:v>80.25679258204967</c:v>
                </c:pt>
                <c:pt idx="161">
                  <c:v>80.296815968256453</c:v>
                </c:pt>
                <c:pt idx="162">
                  <c:v>80.33008427745753</c:v>
                </c:pt>
                <c:pt idx="163">
                  <c:v>80.356680634489763</c:v>
                </c:pt>
                <c:pt idx="164">
                  <c:v>80.376693355144198</c:v>
                </c:pt>
                <c:pt idx="165">
                  <c:v>80.390215225073916</c:v>
                </c:pt>
                <c:pt idx="166">
                  <c:v>80.397342745477943</c:v>
                </c:pt>
                <c:pt idx="167">
                  <c:v>80.398175357407709</c:v>
                </c:pt>
                <c:pt idx="168">
                  <c:v>80.392814656723033</c:v>
                </c:pt>
                <c:pt idx="169">
                  <c:v>80.381363611564396</c:v>
                </c:pt>
                <c:pt idx="170">
                  <c:v>80.363925793743533</c:v>
                </c:pt>
                <c:pt idx="171">
                  <c:v>80.340604634707603</c:v>
                </c:pt>
                <c:pt idx="172">
                  <c:v>80.311502715755097</c:v>
                </c:pt>
                <c:pt idx="173">
                  <c:v>80.276721101024251</c:v>
                </c:pt>
                <c:pt idx="174">
                  <c:v>80.236358720481604</c:v>
                </c:pt>
                <c:pt idx="175">
                  <c:v>80.190511808779206</c:v>
                </c:pt>
                <c:pt idx="176">
                  <c:v>80.139273404452155</c:v>
                </c:pt>
                <c:pt idx="177">
                  <c:v>80.082732912557105</c:v>
                </c:pt>
                <c:pt idx="178">
                  <c:v>80.02097573253667</c:v>
                </c:pt>
                <c:pt idx="179">
                  <c:v>79.954082951867534</c:v>
                </c:pt>
                <c:pt idx="180">
                  <c:v>79.88213110493308</c:v>
                </c:pt>
                <c:pt idx="181">
                  <c:v>79.805191995579634</c:v>
                </c:pt>
                <c:pt idx="182">
                  <c:v>79.723332580961426</c:v>
                </c:pt>
                <c:pt idx="183">
                  <c:v>79.636614913582761</c:v>
                </c:pt>
                <c:pt idx="184">
                  <c:v>79.545096137867958</c:v>
                </c:pt>
                <c:pt idx="185">
                  <c:v>79.448828537169376</c:v>
                </c:pt>
                <c:pt idx="186">
                  <c:v>79.347859626809125</c:v>
                </c:pt>
                <c:pt idx="187">
                  <c:v>79.242232288557602</c:v>
                </c:pt>
                <c:pt idx="188">
                  <c:v>79.131984941864943</c:v>
                </c:pt>
                <c:pt idx="189">
                  <c:v>79.017151747149668</c:v>
                </c:pt>
                <c:pt idx="190">
                  <c:v>78.897762836525686</c:v>
                </c:pt>
                <c:pt idx="191">
                  <c:v>78.773844567479273</c:v>
                </c:pt>
                <c:pt idx="192">
                  <c:v>78.645419795190307</c:v>
                </c:pt>
                <c:pt idx="193">
                  <c:v>78.512508159416385</c:v>
                </c:pt>
                <c:pt idx="194">
                  <c:v>78.375126382110849</c:v>
                </c:pt>
                <c:pt idx="195">
                  <c:v>78.233288572215372</c:v>
                </c:pt>
                <c:pt idx="196">
                  <c:v>78.087006534357485</c:v>
                </c:pt>
                <c:pt idx="197">
                  <c:v>77.93629007847538</c:v>
                </c:pt>
                <c:pt idx="198">
                  <c:v>77.781147327686256</c:v>
                </c:pt>
                <c:pt idx="199">
                  <c:v>77.621585022003472</c:v>
                </c:pt>
                <c:pt idx="200">
                  <c:v>77.457608815798608</c:v>
                </c:pt>
                <c:pt idx="201">
                  <c:v>77.289223567170808</c:v>
                </c:pt>
                <c:pt idx="202">
                  <c:v>77.116433617653612</c:v>
                </c:pt>
                <c:pt idx="203">
                  <c:v>76.939243060937088</c:v>
                </c:pt>
                <c:pt idx="204">
                  <c:v>76.757655999518946</c:v>
                </c:pt>
                <c:pt idx="205">
                  <c:v>76.571676788409448</c:v>
                </c:pt>
                <c:pt idx="206">
                  <c:v>76.381310265224997</c:v>
                </c:pt>
                <c:pt idx="207">
                  <c:v>76.186561966185309</c:v>
                </c:pt>
                <c:pt idx="208">
                  <c:v>75.987438327699493</c:v>
                </c:pt>
                <c:pt idx="209">
                  <c:v>75.783946873375058</c:v>
                </c:pt>
                <c:pt idx="210">
                  <c:v>75.576096386426897</c:v>
                </c:pt>
                <c:pt idx="211">
                  <c:v>75.36389706757717</c:v>
                </c:pt>
                <c:pt idx="212">
                  <c:v>75.14736067864618</c:v>
                </c:pt>
                <c:pt idx="213">
                  <c:v>74.926500672124533</c:v>
                </c:pt>
                <c:pt idx="214">
                  <c:v>74.701332307104096</c:v>
                </c:pt>
                <c:pt idx="215">
                  <c:v>74.471872751993914</c:v>
                </c:pt>
                <c:pt idx="216">
                  <c:v>74.238141174521147</c:v>
                </c:pt>
                <c:pt idx="217">
                  <c:v>74.000158819548432</c:v>
                </c:pt>
                <c:pt idx="218">
                  <c:v>73.757949075283591</c:v>
                </c:pt>
                <c:pt idx="219">
                  <c:v>73.511537528468764</c:v>
                </c:pt>
                <c:pt idx="220">
                  <c:v>73.260952009173536</c:v>
                </c:pt>
                <c:pt idx="221">
                  <c:v>73.006222625809542</c:v>
                </c:pt>
                <c:pt idx="222">
                  <c:v>72.747381790997537</c:v>
                </c:pt>
                <c:pt idx="223">
                  <c:v>72.484464238917127</c:v>
                </c:pt>
                <c:pt idx="224">
                  <c:v>72.217507034755982</c:v>
                </c:pt>
                <c:pt idx="225">
                  <c:v>71.946549576880614</c:v>
                </c:pt>
                <c:pt idx="226">
                  <c:v>71.671633592314436</c:v>
                </c:pt>
                <c:pt idx="227">
                  <c:v>71.392803126117727</c:v>
                </c:pt>
                <c:pt idx="228">
                  <c:v>71.110104525224386</c:v>
                </c:pt>
                <c:pt idx="229">
                  <c:v>70.823586417285952</c:v>
                </c:pt>
                <c:pt idx="230">
                  <c:v>70.533299685039296</c:v>
                </c:pt>
                <c:pt idx="231">
                  <c:v>70.239297436697754</c:v>
                </c:pt>
                <c:pt idx="232">
                  <c:v>69.941634972839779</c:v>
                </c:pt>
                <c:pt idx="233">
                  <c:v>69.640369750247174</c:v>
                </c:pt>
                <c:pt idx="234">
                  <c:v>69.335561343110498</c:v>
                </c:pt>
                <c:pt idx="235">
                  <c:v>69.027271402015757</c:v>
                </c:pt>
                <c:pt idx="236">
                  <c:v>68.715563611070948</c:v>
                </c:pt>
                <c:pt idx="237">
                  <c:v>68.400503643537363</c:v>
                </c:pt>
                <c:pt idx="238">
                  <c:v>68.082159116283947</c:v>
                </c:pt>
                <c:pt idx="239">
                  <c:v>67.760599543372223</c:v>
                </c:pt>
                <c:pt idx="240">
                  <c:v>67.435896289050191</c:v>
                </c:pt>
                <c:pt idx="241">
                  <c:v>67.108122520412437</c:v>
                </c:pt>
                <c:pt idx="242">
                  <c:v>66.777353159959631</c:v>
                </c:pt>
                <c:pt idx="243">
                  <c:v>66.443664838274586</c:v>
                </c:pt>
                <c:pt idx="244">
                  <c:v>66.107135847001814</c:v>
                </c:pt>
                <c:pt idx="245">
                  <c:v>65.767846092312283</c:v>
                </c:pt>
                <c:pt idx="246">
                  <c:v>65.425877048992405</c:v>
                </c:pt>
                <c:pt idx="247">
                  <c:v>65.081311715303656</c:v>
                </c:pt>
                <c:pt idx="248">
                  <c:v>64.734234568719614</c:v>
                </c:pt>
                <c:pt idx="249">
                  <c:v>64.384731522642824</c:v>
                </c:pt>
                <c:pt idx="250">
                  <c:v>64.032889884180705</c:v>
                </c:pt>
                <c:pt idx="251">
                  <c:v>63.678798313044581</c:v>
                </c:pt>
                <c:pt idx="252">
                  <c:v>63.322546781619948</c:v>
                </c:pt>
                <c:pt idx="253">
                  <c:v>62.964226536245334</c:v>
                </c:pt>
                <c:pt idx="254">
                  <c:v>62.603930059714983</c:v>
                </c:pt>
                <c:pt idx="255">
                  <c:v>62.241751035013095</c:v>
                </c:pt>
                <c:pt idx="256">
                  <c:v>61.877784310277775</c:v>
                </c:pt>
                <c:pt idx="257">
                  <c:v>61.512125864967949</c:v>
                </c:pt>
                <c:pt idx="258">
                  <c:v>61.144872777206835</c:v>
                </c:pt>
                <c:pt idx="259">
                  <c:v>60.776123192265473</c:v>
                </c:pt>
                <c:pt idx="260">
                  <c:v>60.40597629212985</c:v>
                </c:pt>
                <c:pt idx="261">
                  <c:v>60.034532266095894</c:v>
                </c:pt>
                <c:pt idx="262">
                  <c:v>59.661892282322462</c:v>
                </c:pt>
                <c:pt idx="263">
                  <c:v>59.288158460271802</c:v>
                </c:pt>
                <c:pt idx="264">
                  <c:v>58.913433843950592</c:v>
                </c:pt>
                <c:pt idx="265">
                  <c:v>58.537822375866924</c:v>
                </c:pt>
                <c:pt idx="266">
                  <c:v>58.161428871615385</c:v>
                </c:pt>
                <c:pt idx="267">
                  <c:v>57.784358994986036</c:v>
                </c:pt>
                <c:pt idx="268">
                  <c:v>57.406719233503509</c:v>
                </c:pt>
                <c:pt idx="269">
                  <c:v>57.028616874293391</c:v>
                </c:pt>
                <c:pt idx="270">
                  <c:v>56.650159980173569</c:v>
                </c:pt>
                <c:pt idx="271">
                  <c:v>56.271457365865395</c:v>
                </c:pt>
                <c:pt idx="272">
                  <c:v>55.892618574218055</c:v>
                </c:pt>
                <c:pt idx="273">
                  <c:v>55.513753852352643</c:v>
                </c:pt>
                <c:pt idx="274">
                  <c:v>55.134974127612047</c:v>
                </c:pt>
                <c:pt idx="275">
                  <c:v>54.756390983224605</c:v>
                </c:pt>
                <c:pt idx="276">
                  <c:v>54.378116633588832</c:v>
                </c:pt>
                <c:pt idx="277">
                  <c:v>54.000263899075314</c:v>
                </c:pt>
                <c:pt idx="278">
                  <c:v>53.622946180270681</c:v>
                </c:pt>
                <c:pt idx="279">
                  <c:v>53.246277431566774</c:v>
                </c:pt>
                <c:pt idx="280">
                  <c:v>52.870372134029189</c:v>
                </c:pt>
                <c:pt idx="281">
                  <c:v>52.495345267463961</c:v>
                </c:pt>
                <c:pt idx="282">
                  <c:v>52.121312281617001</c:v>
                </c:pt>
                <c:pt idx="283">
                  <c:v>51.748389066449889</c:v>
                </c:pt>
                <c:pt idx="284">
                  <c:v>51.376691921432652</c:v>
                </c:pt>
                <c:pt idx="285">
                  <c:v>51.006337523810132</c:v>
                </c:pt>
                <c:pt idx="286">
                  <c:v>50.637442895800042</c:v>
                </c:pt>
                <c:pt idx="287">
                  <c:v>50.270125370688746</c:v>
                </c:pt>
                <c:pt idx="288">
                  <c:v>49.904502557800555</c:v>
                </c:pt>
                <c:pt idx="289">
                  <c:v>49.540692306315989</c:v>
                </c:pt>
                <c:pt idx="290">
                  <c:v>49.178812667927659</c:v>
                </c:pt>
                <c:pt idx="291">
                  <c:v>48.818981858328208</c:v>
                </c:pt>
                <c:pt idx="292">
                  <c:v>48.46131821752418</c:v>
                </c:pt>
                <c:pt idx="293">
                  <c:v>48.105940168984496</c:v>
                </c:pt>
                <c:pt idx="294">
                  <c:v>47.752966177628409</c:v>
                </c:pt>
                <c:pt idx="295">
                  <c:v>47.402514706669251</c:v>
                </c:pt>
                <c:pt idx="296">
                  <c:v>47.054704173330919</c:v>
                </c:pt>
                <c:pt idx="297">
                  <c:v>46.709652903459279</c:v>
                </c:pt>
                <c:pt idx="298">
                  <c:v>46.367479085051407</c:v>
                </c:pt>
                <c:pt idx="299">
                  <c:v>46.028300720731551</c:v>
                </c:pt>
                <c:pt idx="300">
                  <c:v>45.69223557920045</c:v>
                </c:pt>
                <c:pt idx="301">
                  <c:v>45.359401145692388</c:v>
                </c:pt>
                <c:pt idx="302">
                  <c:v>45.029914571465071</c:v>
                </c:pt>
                <c:pt idx="303">
                  <c:v>44.703892622361202</c:v>
                </c:pt>
                <c:pt idx="304">
                  <c:v>44.381451626467047</c:v>
                </c:pt>
                <c:pt idx="305">
                  <c:v>44.062707420902214</c:v>
                </c:pt>
                <c:pt idx="306">
                  <c:v>43.747775297767014</c:v>
                </c:pt>
                <c:pt idx="307">
                  <c:v>43.43676994928186</c:v>
                </c:pt>
                <c:pt idx="308">
                  <c:v>43.129805412139653</c:v>
                </c:pt>
                <c:pt idx="309">
                  <c:v>42.826995011100038</c:v>
                </c:pt>
                <c:pt idx="310">
                  <c:v>42.528451301846864</c:v>
                </c:pt>
                <c:pt idx="311">
                  <c:v>42.234286013133939</c:v>
                </c:pt>
                <c:pt idx="312">
                  <c:v>41.944609988235435</c:v>
                </c:pt>
                <c:pt idx="313">
                  <c:v>41.659533125722419</c:v>
                </c:pt>
                <c:pt idx="314">
                  <c:v>41.379164319582785</c:v>
                </c:pt>
                <c:pt idx="315">
                  <c:v>41.103611398700828</c:v>
                </c:pt>
                <c:pt idx="316">
                  <c:v>40.832981065713028</c:v>
                </c:pt>
                <c:pt idx="317">
                  <c:v>40.567378835255958</c:v>
                </c:pt>
                <c:pt idx="318">
                  <c:v>40.306908971630484</c:v>
                </c:pt>
                <c:pt idx="319">
                  <c:v>40.051674425892159</c:v>
                </c:pt>
                <c:pt idx="320">
                  <c:v>39.801776772396195</c:v>
                </c:pt>
                <c:pt idx="321">
                  <c:v>39.557316144820824</c:v>
                </c:pt>
                <c:pt idx="322">
                  <c:v>39.318391171700014</c:v>
                </c:pt>
                <c:pt idx="323">
                  <c:v>39.0850989114941</c:v>
                </c:pt>
                <c:pt idx="324">
                  <c:v>38.857534787246571</c:v>
                </c:pt>
                <c:pt idx="325">
                  <c:v>38.635792520867227</c:v>
                </c:pt>
                <c:pt idx="326">
                  <c:v>38.419964067098654</c:v>
                </c:pt>
                <c:pt idx="327">
                  <c:v>38.210139547227115</c:v>
                </c:pt>
                <c:pt idx="328">
                  <c:v>38.00640718261208</c:v>
                </c:pt>
                <c:pt idx="329">
                  <c:v>37.80885322811028</c:v>
                </c:pt>
                <c:pt idx="330">
                  <c:v>37.617561905488337</c:v>
                </c:pt>
                <c:pt idx="331">
                  <c:v>37.432615336922325</c:v>
                </c:pt>
                <c:pt idx="332">
                  <c:v>37.254093478699247</c:v>
                </c:pt>
                <c:pt idx="333">
                  <c:v>37.082074055237044</c:v>
                </c:pt>
                <c:pt idx="334">
                  <c:v>36.916632493557742</c:v>
                </c:pt>
                <c:pt idx="335">
                  <c:v>36.757841858357061</c:v>
                </c:pt>
                <c:pt idx="336">
                  <c:v>36.605772787818744</c:v>
                </c:pt>
                <c:pt idx="337">
                  <c:v>36.460493430336406</c:v>
                </c:pt>
                <c:pt idx="338">
                  <c:v>36.322069382312371</c:v>
                </c:pt>
                <c:pt idx="339">
                  <c:v>36.190563627205577</c:v>
                </c:pt>
                <c:pt idx="340">
                  <c:v>36.066036476013807</c:v>
                </c:pt>
                <c:pt idx="341">
                  <c:v>35.948545509374668</c:v>
                </c:pt>
                <c:pt idx="342">
                  <c:v>35.83814552147409</c:v>
                </c:pt>
                <c:pt idx="343">
                  <c:v>35.73488846595459</c:v>
                </c:pt>
                <c:pt idx="344">
                  <c:v>35.638823404012413</c:v>
                </c:pt>
                <c:pt idx="345">
                  <c:v>35.549996454872847</c:v>
                </c:pt>
                <c:pt idx="346">
                  <c:v>35.468450748827877</c:v>
                </c:pt>
                <c:pt idx="347">
                  <c:v>35.394226383016402</c:v>
                </c:pt>
                <c:pt idx="348">
                  <c:v>35.32736038011636</c:v>
                </c:pt>
                <c:pt idx="349">
                  <c:v>35.267886650113482</c:v>
                </c:pt>
                <c:pt idx="350">
                  <c:v>35.215835955296129</c:v>
                </c:pt>
                <c:pt idx="351">
                  <c:v>35.1712358786151</c:v>
                </c:pt>
                <c:pt idx="352">
                  <c:v>35.134110795532422</c:v>
                </c:pt>
                <c:pt idx="353">
                  <c:v>35.104481849467824</c:v>
                </c:pt>
                <c:pt idx="354">
                  <c:v>35.082366930934207</c:v>
                </c:pt>
                <c:pt idx="355">
                  <c:v>35.067780660435517</c:v>
                </c:pt>
                <c:pt idx="356">
                  <c:v>35.060734375182548</c:v>
                </c:pt>
                <c:pt idx="357">
                  <c:v>35.061236119661494</c:v>
                </c:pt>
                <c:pt idx="358">
                  <c:v>35.069290640071841</c:v>
                </c:pt>
                <c:pt idx="359">
                  <c:v>35.084899382629352</c:v>
                </c:pt>
                <c:pt idx="360">
                  <c:v>35.108060495710745</c:v>
                </c:pt>
                <c:pt idx="361">
                  <c:v>35.138768835797627</c:v>
                </c:pt>
                <c:pt idx="362">
                  <c:v>35.177015977157865</c:v>
                </c:pt>
                <c:pt idx="363">
                  <c:v>35.222790225186017</c:v>
                </c:pt>
                <c:pt idx="364">
                  <c:v>35.276076633306211</c:v>
                </c:pt>
                <c:pt idx="365">
                  <c:v>35.336857023326893</c:v>
                </c:pt>
              </c:numCache>
            </c:numRef>
          </c:xVal>
          <c:yVal>
            <c:numRef>
              <c:f>Calculations!$AL$2:$AL$367</c:f>
              <c:numCache>
                <c:formatCode>General</c:formatCode>
                <c:ptCount val="366"/>
                <c:pt idx="0">
                  <c:v>172.28259423032773</c:v>
                </c:pt>
                <c:pt idx="1">
                  <c:v>172.13807846711666</c:v>
                </c:pt>
                <c:pt idx="2">
                  <c:v>171.99350769636089</c:v>
                </c:pt>
                <c:pt idx="3">
                  <c:v>171.848968399162</c:v>
                </c:pt>
                <c:pt idx="4">
                  <c:v>171.70454635508167</c:v>
                </c:pt>
                <c:pt idx="5">
                  <c:v>171.560326589846</c:v>
                </c:pt>
                <c:pt idx="6">
                  <c:v>171.41639332082616</c:v>
                </c:pt>
                <c:pt idx="7">
                  <c:v>171.27282990031802</c:v>
                </c:pt>
                <c:pt idx="8">
                  <c:v>171.12971875665698</c:v>
                </c:pt>
                <c:pt idx="9">
                  <c:v>170.98714133323608</c:v>
                </c:pt>
                <c:pt idx="10">
                  <c:v>170.84517802551932</c:v>
                </c:pt>
                <c:pt idx="11">
                  <c:v>170.70390811616585</c:v>
                </c:pt>
                <c:pt idx="12">
                  <c:v>170.56340970840404</c:v>
                </c:pt>
                <c:pt idx="13">
                  <c:v>170.42375965781332</c:v>
                </c:pt>
                <c:pt idx="14">
                  <c:v>170.2850335026983</c:v>
                </c:pt>
                <c:pt idx="15">
                  <c:v>170.14730539324853</c:v>
                </c:pt>
                <c:pt idx="16">
                  <c:v>170.0106480197004</c:v>
                </c:pt>
                <c:pt idx="17">
                  <c:v>169.87513253972804</c:v>
                </c:pt>
                <c:pt idx="18">
                  <c:v>169.74082850530328</c:v>
                </c:pt>
                <c:pt idx="19">
                  <c:v>169.60780378927234</c:v>
                </c:pt>
                <c:pt idx="20">
                  <c:v>169.47612451190184</c:v>
                </c:pt>
                <c:pt idx="21">
                  <c:v>169.34585496765635</c:v>
                </c:pt>
                <c:pt idx="22">
                  <c:v>169.21705755246501</c:v>
                </c:pt>
                <c:pt idx="23">
                  <c:v>169.08979269173597</c:v>
                </c:pt>
                <c:pt idx="24">
                  <c:v>168.96411876937339</c:v>
                </c:pt>
                <c:pt idx="25">
                  <c:v>168.84009205804853</c:v>
                </c:pt>
                <c:pt idx="26">
                  <c:v>168.71776665096149</c:v>
                </c:pt>
                <c:pt idx="27">
                  <c:v>168.59719439532444</c:v>
                </c:pt>
                <c:pt idx="28">
                  <c:v>168.47842482778458</c:v>
                </c:pt>
                <c:pt idx="29">
                  <c:v>168.36150511198525</c:v>
                </c:pt>
                <c:pt idx="30">
                  <c:v>168.24647997845261</c:v>
                </c:pt>
                <c:pt idx="31">
                  <c:v>168.13339166697131</c:v>
                </c:pt>
                <c:pt idx="32">
                  <c:v>168.02227987159677</c:v>
                </c:pt>
                <c:pt idx="33">
                  <c:v>167.91318168842895</c:v>
                </c:pt>
                <c:pt idx="34">
                  <c:v>167.80613156624713</c:v>
                </c:pt>
                <c:pt idx="35">
                  <c:v>167.70116126008509</c:v>
                </c:pt>
                <c:pt idx="36">
                  <c:v>167.5982997878026</c:v>
                </c:pt>
                <c:pt idx="37">
                  <c:v>167.49757338967618</c:v>
                </c:pt>
                <c:pt idx="38">
                  <c:v>167.39900549102015</c:v>
                </c:pt>
                <c:pt idx="39">
                  <c:v>167.30261666780666</c:v>
                </c:pt>
                <c:pt idx="40">
                  <c:v>167.20842461524558</c:v>
                </c:pt>
                <c:pt idx="41">
                  <c:v>167.11644411924283</c:v>
                </c:pt>
                <c:pt idx="42">
                  <c:v>167.02668703064194</c:v>
                </c:pt>
                <c:pt idx="43">
                  <c:v>166.93916224212433</c:v>
                </c:pt>
                <c:pt idx="44">
                  <c:v>166.85387566761847</c:v>
                </c:pt>
                <c:pt idx="45">
                  <c:v>166.77083022404815</c:v>
                </c:pt>
                <c:pt idx="46">
                  <c:v>166.69002581522261</c:v>
                </c:pt>
                <c:pt idx="47">
                  <c:v>166.61145931765464</c:v>
                </c:pt>
                <c:pt idx="48">
                  <c:v>166.53512456806698</c:v>
                </c:pt>
                <c:pt idx="49">
                  <c:v>166.46101235233436</c:v>
                </c:pt>
                <c:pt idx="50">
                  <c:v>166.3891103955815</c:v>
                </c:pt>
                <c:pt idx="51">
                  <c:v>166.31940335315153</c:v>
                </c:pt>
                <c:pt idx="52">
                  <c:v>166.25187280213356</c:v>
                </c:pt>
                <c:pt idx="53">
                  <c:v>166.18649723313206</c:v>
                </c:pt>
                <c:pt idx="54">
                  <c:v>166.12325204194508</c:v>
                </c:pt>
                <c:pt idx="55">
                  <c:v>166.06210952080698</c:v>
                </c:pt>
                <c:pt idx="56">
                  <c:v>166.00303884884602</c:v>
                </c:pt>
                <c:pt idx="57">
                  <c:v>165.94600608139672</c:v>
                </c:pt>
                <c:pt idx="58">
                  <c:v>165.89097413780291</c:v>
                </c:pt>
                <c:pt idx="59">
                  <c:v>165.83790278734273</c:v>
                </c:pt>
                <c:pt idx="60">
                  <c:v>165.78674863290814</c:v>
                </c:pt>
                <c:pt idx="61">
                  <c:v>165.73746509206671</c:v>
                </c:pt>
                <c:pt idx="62">
                  <c:v>165.69000237513683</c:v>
                </c:pt>
                <c:pt idx="63">
                  <c:v>165.64430745991626</c:v>
                </c:pt>
                <c:pt idx="64">
                  <c:v>165.60032406270057</c:v>
                </c:pt>
                <c:pt idx="65">
                  <c:v>165.55799260523952</c:v>
                </c:pt>
                <c:pt idx="66">
                  <c:v>165.51725017729427</c:v>
                </c:pt>
                <c:pt idx="67">
                  <c:v>165.47803049445633</c:v>
                </c:pt>
                <c:pt idx="68">
                  <c:v>165.44026385091468</c:v>
                </c:pt>
                <c:pt idx="69">
                  <c:v>165.40387706686818</c:v>
                </c:pt>
                <c:pt idx="70">
                  <c:v>165.36879343029216</c:v>
                </c:pt>
                <c:pt idx="71">
                  <c:v>165.33493263279718</c:v>
                </c:pt>
                <c:pt idx="72">
                  <c:v>165.30221069933214</c:v>
                </c:pt>
                <c:pt idx="73">
                  <c:v>165.2705399115074</c:v>
                </c:pt>
                <c:pt idx="74">
                  <c:v>165.23982872434658</c:v>
                </c:pt>
                <c:pt idx="75">
                  <c:v>165.209981676295</c:v>
                </c:pt>
                <c:pt idx="76">
                  <c:v>165.18089929235282</c:v>
                </c:pt>
                <c:pt idx="77">
                  <c:v>165.15247798022585</c:v>
                </c:pt>
                <c:pt idx="78">
                  <c:v>165.12460991943715</c:v>
                </c:pt>
                <c:pt idx="79">
                  <c:v>165.09718294336892</c:v>
                </c:pt>
                <c:pt idx="80">
                  <c:v>165.07008041426104</c:v>
                </c:pt>
                <c:pt idx="81">
                  <c:v>165.04318109123324</c:v>
                </c:pt>
                <c:pt idx="82">
                  <c:v>165.01635899145788</c:v>
                </c:pt>
                <c:pt idx="83">
                  <c:v>164.98948324466403</c:v>
                </c:pt>
                <c:pt idx="84">
                  <c:v>164.96241794121624</c:v>
                </c:pt>
                <c:pt idx="85">
                  <c:v>164.93502197409236</c:v>
                </c:pt>
                <c:pt idx="86">
                  <c:v>164.90714887514469</c:v>
                </c:pt>
                <c:pt idx="87">
                  <c:v>164.87864664613221</c:v>
                </c:pt>
                <c:pt idx="88">
                  <c:v>164.84935758508846</c:v>
                </c:pt>
                <c:pt idx="89">
                  <c:v>164.81911810870633</c:v>
                </c:pt>
                <c:pt idx="90">
                  <c:v>164.78775857152243</c:v>
                </c:pt>
                <c:pt idx="91">
                  <c:v>164.75510308282139</c:v>
                </c:pt>
                <c:pt idx="92">
                  <c:v>164.72096932230272</c:v>
                </c:pt>
                <c:pt idx="93">
                  <c:v>164.68516835572291</c:v>
                </c:pt>
                <c:pt idx="94">
                  <c:v>164.64750445187781</c:v>
                </c:pt>
                <c:pt idx="95">
                  <c:v>164.60777490248392</c:v>
                </c:pt>
                <c:pt idx="96">
                  <c:v>164.56576984672063</c:v>
                </c:pt>
                <c:pt idx="97">
                  <c:v>164.52127210241872</c:v>
                </c:pt>
                <c:pt idx="98">
                  <c:v>164.47405700612387</c:v>
                </c:pt>
                <c:pt idx="99">
                  <c:v>164.42389226454895</c:v>
                </c:pt>
                <c:pt idx="100">
                  <c:v>164.37053782020541</c:v>
                </c:pt>
                <c:pt idx="101">
                  <c:v>164.3137457343546</c:v>
                </c:pt>
                <c:pt idx="102">
                  <c:v>164.25326009075593</c:v>
                </c:pt>
                <c:pt idx="103">
                  <c:v>164.1888169240832</c:v>
                </c:pt>
                <c:pt idx="104">
                  <c:v>164.120144177312</c:v>
                </c:pt>
                <c:pt idx="105">
                  <c:v>164.04696169281556</c:v>
                </c:pt>
                <c:pt idx="106">
                  <c:v>163.96898124241557</c:v>
                </c:pt>
                <c:pt idx="107">
                  <c:v>163.88590660214834</c:v>
                </c:pt>
                <c:pt idx="108">
                  <c:v>163.79743367807805</c:v>
                </c:pt>
                <c:pt idx="109">
                  <c:v>163.70325069006856</c:v>
                </c:pt>
                <c:pt idx="110">
                  <c:v>163.60303842106612</c:v>
                </c:pt>
                <c:pt idx="111">
                  <c:v>163.49647054008403</c:v>
                </c:pt>
                <c:pt idx="112">
                  <c:v>163.38321400776283</c:v>
                </c:pt>
                <c:pt idx="113">
                  <c:v>163.26292957405451</c:v>
                </c:pt>
                <c:pt idx="114">
                  <c:v>163.13527237828168</c:v>
                </c:pt>
                <c:pt idx="115">
                  <c:v>162.99989266248201</c:v>
                </c:pt>
                <c:pt idx="116">
                  <c:v>162.85643660961478</c:v>
                </c:pt>
                <c:pt idx="117">
                  <c:v>162.70454731879079</c:v>
                </c:pt>
                <c:pt idx="118">
                  <c:v>162.54386593022787</c:v>
                </c:pt>
                <c:pt idx="119">
                  <c:v>162.37403291303997</c:v>
                </c:pt>
                <c:pt idx="120">
                  <c:v>162.19468952925479</c:v>
                </c:pt>
                <c:pt idx="121">
                  <c:v>162.00547948756343</c:v>
                </c:pt>
                <c:pt idx="122">
                  <c:v>161.80605080014288</c:v>
                </c:pt>
                <c:pt idx="123">
                  <c:v>161.59605785550946</c:v>
                </c:pt>
                <c:pt idx="124">
                  <c:v>161.37516371956121</c:v>
                </c:pt>
                <c:pt idx="125">
                  <c:v>161.14304267581849</c:v>
                </c:pt>
                <c:pt idx="126">
                  <c:v>160.89938301419284</c:v>
                </c:pt>
                <c:pt idx="127">
                  <c:v>160.64389007539887</c:v>
                </c:pt>
                <c:pt idx="128">
                  <c:v>160.37628955527089</c:v>
                </c:pt>
                <c:pt idx="129">
                  <c:v>160.09633106968306</c:v>
                </c:pt>
                <c:pt idx="130">
                  <c:v>159.80379197642981</c:v>
                </c:pt>
                <c:pt idx="131">
                  <c:v>159.4984814452506</c:v>
                </c:pt>
                <c:pt idx="132">
                  <c:v>159.18024476112134</c:v>
                </c:pt>
                <c:pt idx="133">
                  <c:v>158.84896783900933</c:v>
                </c:pt>
                <c:pt idx="134">
                  <c:v>158.50458192040799</c:v>
                </c:pt>
                <c:pt idx="135">
                  <c:v>158.14706841334578</c:v>
                </c:pt>
                <c:pt idx="136">
                  <c:v>157.77646382812952</c:v>
                </c:pt>
                <c:pt idx="137">
                  <c:v>157.39286475107883</c:v>
                </c:pt>
                <c:pt idx="138">
                  <c:v>156.99643278819269</c:v>
                </c:pt>
                <c:pt idx="139">
                  <c:v>156.58739940021565</c:v>
                </c:pt>
                <c:pt idx="140">
                  <c:v>156.16607054042083</c:v>
                </c:pt>
                <c:pt idx="141">
                  <c:v>155.73283099701302</c:v>
                </c:pt>
                <c:pt idx="142">
                  <c:v>155.28814833377055</c:v>
                </c:pt>
                <c:pt idx="143">
                  <c:v>154.83257631606728</c:v>
                </c:pt>
                <c:pt idx="144">
                  <c:v>154.36675770524653</c:v>
                </c:pt>
                <c:pt idx="145">
                  <c:v>153.89142630305525</c:v>
                </c:pt>
                <c:pt idx="146">
                  <c:v>153.40740813000286</c:v>
                </c:pt>
                <c:pt idx="147">
                  <c:v>152.91562162769617</c:v>
                </c:pt>
                <c:pt idx="148">
                  <c:v>152.41707678557191</c:v>
                </c:pt>
                <c:pt idx="149">
                  <c:v>151.9128731074515</c:v>
                </c:pt>
                <c:pt idx="150">
                  <c:v>151.40419635280426</c:v>
                </c:pt>
                <c:pt idx="151">
                  <c:v>150.89231401137016</c:v>
                </c:pt>
                <c:pt idx="152">
                  <c:v>150.37856949742297</c:v>
                </c:pt>
                <c:pt idx="153">
                  <c:v>149.86437508057588</c:v>
                </c:pt>
                <c:pt idx="154">
                  <c:v>149.35120360278233</c:v>
                </c:pt>
                <c:pt idx="155">
                  <c:v>148.8405790647289</c:v>
                </c:pt>
                <c:pt idx="156">
                  <c:v>148.33406619786268</c:v>
                </c:pt>
                <c:pt idx="157">
                  <c:v>147.83325916930085</c:v>
                </c:pt>
                <c:pt idx="158">
                  <c:v>147.33976959445022</c:v>
                </c:pt>
                <c:pt idx="159">
                  <c:v>146.85521405491539</c:v>
                </c:pt>
                <c:pt idx="160">
                  <c:v>146.38120133607021</c:v>
                </c:pt>
                <c:pt idx="161">
                  <c:v>145.91931960855487</c:v>
                </c:pt>
                <c:pt idx="162">
                  <c:v>145.47112378061638</c:v>
                </c:pt>
                <c:pt idx="163">
                  <c:v>145.03812324321217</c:v>
                </c:pt>
                <c:pt idx="164">
                  <c:v>144.62177021768349</c:v>
                </c:pt>
                <c:pt idx="165">
                  <c:v>144.22344889704715</c:v>
                </c:pt>
                <c:pt idx="166">
                  <c:v>143.8444655476394</c:v>
                </c:pt>
                <c:pt idx="167">
                  <c:v>143.48603970908209</c:v>
                </c:pt>
                <c:pt idx="168">
                  <c:v>143.1492965988931</c:v>
                </c:pt>
                <c:pt idx="169">
                  <c:v>142.83526079480407</c:v>
                </c:pt>
                <c:pt idx="170">
                  <c:v>142.54485123458812</c:v>
                </c:pt>
                <c:pt idx="171">
                  <c:v>142.27887754112777</c:v>
                </c:pt>
                <c:pt idx="172">
                  <c:v>142.03803765079721</c:v>
                </c:pt>
                <c:pt idx="173">
                  <c:v>141.82291669687265</c:v>
                </c:pt>
                <c:pt idx="174">
                  <c:v>141.63398707722951</c:v>
                </c:pt>
                <c:pt idx="175">
                  <c:v>141.47160961755077</c:v>
                </c:pt>
                <c:pt idx="176">
                  <c:v>141.33603572761132</c:v>
                </c:pt>
                <c:pt idx="177">
                  <c:v>141.2274104390093</c:v>
                </c:pt>
                <c:pt idx="178">
                  <c:v>141.14577620761469</c:v>
                </c:pt>
                <c:pt idx="179">
                  <c:v>141.09107736262763</c:v>
                </c:pt>
                <c:pt idx="180">
                  <c:v>141.06316508594614</c:v>
                </c:pt>
                <c:pt idx="181">
                  <c:v>141.06180281005732</c:v>
                </c:pt>
                <c:pt idx="182">
                  <c:v>141.08667192918773</c:v>
                </c:pt>
                <c:pt idx="183">
                  <c:v>141.13737772656799</c:v>
                </c:pt>
                <c:pt idx="184">
                  <c:v>141.21345542972983</c:v>
                </c:pt>
                <c:pt idx="185">
                  <c:v>141.31437631542212</c:v>
                </c:pt>
                <c:pt idx="186">
                  <c:v>141.43955379552204</c:v>
                </c:pt>
                <c:pt idx="187">
                  <c:v>141.58834942497026</c:v>
                </c:pt>
                <c:pt idx="188">
                  <c:v>141.76007878200119</c:v>
                </c:pt>
                <c:pt idx="189">
                  <c:v>141.95401717957793</c:v>
                </c:pt>
                <c:pt idx="190">
                  <c:v>142.16940517490468</c:v>
                </c:pt>
                <c:pt idx="191">
                  <c:v>142.40545385102371</c:v>
                </c:pt>
                <c:pt idx="192">
                  <c:v>142.66134985087507</c:v>
                </c:pt>
                <c:pt idx="193">
                  <c:v>142.93626014974427</c:v>
                </c:pt>
                <c:pt idx="194">
                  <c:v>143.22933655679378</c:v>
                </c:pt>
                <c:pt idx="195">
                  <c:v>143.53971994045565</c:v>
                </c:pt>
                <c:pt idx="196">
                  <c:v>143.86654417585908</c:v>
                </c:pt>
                <c:pt idx="197">
                  <c:v>144.20893981528707</c:v>
                </c:pt>
                <c:pt idx="198">
                  <c:v>144.56603748496002</c:v>
                </c:pt>
                <c:pt idx="199">
                  <c:v>144.93697101331907</c:v>
                </c:pt>
                <c:pt idx="200">
                  <c:v>145.32088029741584</c:v>
                </c:pt>
                <c:pt idx="201">
                  <c:v>145.7169139152204</c:v>
                </c:pt>
                <c:pt idx="202">
                  <c:v>146.12423149250378</c:v>
                </c:pt>
                <c:pt idx="203">
                  <c:v>146.54200583364548</c:v>
                </c:pt>
                <c:pt idx="204">
                  <c:v>146.96942482618624</c:v>
                </c:pt>
                <c:pt idx="205">
                  <c:v>147.40569312929739</c:v>
                </c:pt>
                <c:pt idx="206">
                  <c:v>147.85003365656354</c:v>
                </c:pt>
                <c:pt idx="207">
                  <c:v>148.30168886359769</c:v>
                </c:pt>
                <c:pt idx="208">
                  <c:v>148.75992185105008</c:v>
                </c:pt>
                <c:pt idx="209">
                  <c:v>149.2240172935966</c:v>
                </c:pt>
                <c:pt idx="210">
                  <c:v>149.69328220537267</c:v>
                </c:pt>
                <c:pt idx="211">
                  <c:v>150.16704655225828</c:v>
                </c:pt>
                <c:pt idx="212">
                  <c:v>150.64466372124042</c:v>
                </c:pt>
                <c:pt idx="213">
                  <c:v>151.12551085690848</c:v>
                </c:pt>
                <c:pt idx="214">
                  <c:v>151.60898907491867</c:v>
                </c:pt>
                <c:pt idx="215">
                  <c:v>152.09452356202792</c:v>
                </c:pt>
                <c:pt idx="216">
                  <c:v>152.58156357202995</c:v>
                </c:pt>
                <c:pt idx="217">
                  <c:v>153.06958232661941</c:v>
                </c:pt>
                <c:pt idx="218">
                  <c:v>153.55807682992747</c:v>
                </c:pt>
                <c:pt idx="219">
                  <c:v>154.04656760511489</c:v>
                </c:pt>
                <c:pt idx="220">
                  <c:v>154.53459836107277</c:v>
                </c:pt>
                <c:pt idx="221">
                  <c:v>155.0217355969221</c:v>
                </c:pt>
                <c:pt idx="222">
                  <c:v>155.5075681516272</c:v>
                </c:pt>
                <c:pt idx="223">
                  <c:v>155.99170670564388</c:v>
                </c:pt>
                <c:pt idx="224">
                  <c:v>156.4737832411754</c:v>
                </c:pt>
                <c:pt idx="225">
                  <c:v>156.9534504671517</c:v>
                </c:pt>
                <c:pt idx="226">
                  <c:v>157.43038121473091</c:v>
                </c:pt>
                <c:pt idx="227">
                  <c:v>157.90426780867347</c:v>
                </c:pt>
                <c:pt idx="228">
                  <c:v>158.37482141959083</c:v>
                </c:pt>
                <c:pt idx="229">
                  <c:v>158.84177140166503</c:v>
                </c:pt>
                <c:pt idx="230">
                  <c:v>159.30486462009731</c:v>
                </c:pt>
                <c:pt idx="231">
                  <c:v>159.76386477215078</c:v>
                </c:pt>
                <c:pt idx="232">
                  <c:v>160.2185517053432</c:v>
                </c:pt>
                <c:pt idx="233">
                  <c:v>160.66872073598142</c:v>
                </c:pt>
                <c:pt idx="234">
                  <c:v>161.11418197093826</c:v>
                </c:pt>
                <c:pt idx="235">
                  <c:v>161.55475963524611</c:v>
                </c:pt>
                <c:pt idx="236">
                  <c:v>161.99029140783273</c:v>
                </c:pt>
                <c:pt idx="237">
                  <c:v>162.42062776742171</c:v>
                </c:pt>
                <c:pt idx="238">
                  <c:v>162.84563135038957</c:v>
                </c:pt>
                <c:pt idx="239">
                  <c:v>163.26517632214529</c:v>
                </c:pt>
                <c:pt idx="240">
                  <c:v>163.67914776335556</c:v>
                </c:pt>
                <c:pt idx="241">
                  <c:v>164.08744107217603</c:v>
                </c:pt>
                <c:pt idx="242">
                  <c:v>164.48996138343455</c:v>
                </c:pt>
                <c:pt idx="243">
                  <c:v>164.88662300556848</c:v>
                </c:pt>
                <c:pt idx="244">
                  <c:v>165.27734887594886</c:v>
                </c:pt>
                <c:pt idx="245">
                  <c:v>165.6620700350976</c:v>
                </c:pt>
                <c:pt idx="246">
                  <c:v>166.04072512018081</c:v>
                </c:pt>
                <c:pt idx="247">
                  <c:v>166.41325987803737</c:v>
                </c:pt>
                <c:pt idx="248">
                  <c:v>166.7796266979143</c:v>
                </c:pt>
                <c:pt idx="249">
                  <c:v>167.13978416398868</c:v>
                </c:pt>
                <c:pt idx="250">
                  <c:v>167.49369662766901</c:v>
                </c:pt>
                <c:pt idx="251">
                  <c:v>167.84133379961224</c:v>
                </c:pt>
                <c:pt idx="252">
                  <c:v>168.18267036131988</c:v>
                </c:pt>
                <c:pt idx="253">
                  <c:v>168.51768559612935</c:v>
                </c:pt>
                <c:pt idx="254">
                  <c:v>168.84636303936736</c:v>
                </c:pt>
                <c:pt idx="255">
                  <c:v>169.16869014739086</c:v>
                </c:pt>
                <c:pt idx="256">
                  <c:v>169.48465798520704</c:v>
                </c:pt>
                <c:pt idx="257">
                  <c:v>169.79426093233178</c:v>
                </c:pt>
                <c:pt idx="258">
                  <c:v>170.09749640652478</c:v>
                </c:pt>
                <c:pt idx="259">
                  <c:v>170.3943646050044</c:v>
                </c:pt>
                <c:pt idx="260">
                  <c:v>170.68486826274466</c:v>
                </c:pt>
                <c:pt idx="261">
                  <c:v>170.96901242741865</c:v>
                </c:pt>
                <c:pt idx="262">
                  <c:v>171.2468042505584</c:v>
                </c:pt>
                <c:pt idx="263">
                  <c:v>171.51825279447769</c:v>
                </c:pt>
                <c:pt idx="264">
                  <c:v>171.78336885448994</c:v>
                </c:pt>
                <c:pt idx="265">
                  <c:v>172.04216479596266</c:v>
                </c:pt>
                <c:pt idx="266">
                  <c:v>172.29465440571653</c:v>
                </c:pt>
                <c:pt idx="267">
                  <c:v>172.5408527572929</c:v>
                </c:pt>
                <c:pt idx="268">
                  <c:v>172.780776089597</c:v>
                </c:pt>
                <c:pt idx="269">
                  <c:v>173.01444169841682</c:v>
                </c:pt>
                <c:pt idx="270">
                  <c:v>173.24186784031735</c:v>
                </c:pt>
                <c:pt idx="271">
                  <c:v>173.4630736484097</c:v>
                </c:pt>
                <c:pt idx="272">
                  <c:v>173.67807905947745</c:v>
                </c:pt>
                <c:pt idx="273">
                  <c:v>173.88690475195494</c:v>
                </c:pt>
                <c:pt idx="274">
                  <c:v>174.08957209424148</c:v>
                </c:pt>
                <c:pt idx="275">
                  <c:v>174.28610310282579</c:v>
                </c:pt>
                <c:pt idx="276">
                  <c:v>174.47652040971491</c:v>
                </c:pt>
                <c:pt idx="277">
                  <c:v>174.66084723863332</c:v>
                </c:pt>
                <c:pt idx="278">
                  <c:v>174.83910738947225</c:v>
                </c:pt>
                <c:pt idx="279">
                  <c:v>175.01132523047636</c:v>
                </c:pt>
                <c:pt idx="280">
                  <c:v>175.17752569762513</c:v>
                </c:pt>
                <c:pt idx="281">
                  <c:v>175.33773430070823</c:v>
                </c:pt>
                <c:pt idx="282">
                  <c:v>175.4919771355494</c:v>
                </c:pt>
                <c:pt idx="283">
                  <c:v>175.64028090187878</c:v>
                </c:pt>
                <c:pt idx="284">
                  <c:v>175.78267292632597</c:v>
                </c:pt>
                <c:pt idx="285">
                  <c:v>175.919181190019</c:v>
                </c:pt>
                <c:pt idx="286">
                  <c:v>176.04983436028283</c:v>
                </c:pt>
                <c:pt idx="287">
                  <c:v>176.17466182593364</c:v>
                </c:pt>
                <c:pt idx="288">
                  <c:v>176.29369373566351</c:v>
                </c:pt>
                <c:pt idx="289">
                  <c:v>176.4069610390344</c:v>
                </c:pt>
                <c:pt idx="290">
                  <c:v>176.51449552958968</c:v>
                </c:pt>
                <c:pt idx="291">
                  <c:v>176.61632988961389</c:v>
                </c:pt>
                <c:pt idx="292">
                  <c:v>176.71249773608383</c:v>
                </c:pt>
                <c:pt idx="293">
                  <c:v>176.80303366734336</c:v>
                </c:pt>
                <c:pt idx="294">
                  <c:v>176.88797331008652</c:v>
                </c:pt>
                <c:pt idx="295">
                  <c:v>176.96735336620793</c:v>
                </c:pt>
                <c:pt idx="296">
                  <c:v>177.04121165912431</c:v>
                </c:pt>
                <c:pt idx="297">
                  <c:v>177.10958717916913</c:v>
                </c:pt>
                <c:pt idx="298">
                  <c:v>177.17252012769086</c:v>
                </c:pt>
                <c:pt idx="299">
                  <c:v>177.23005195949918</c:v>
                </c:pt>
                <c:pt idx="300">
                  <c:v>177.28222542333094</c:v>
                </c:pt>
                <c:pt idx="301">
                  <c:v>177.32908460001852</c:v>
                </c:pt>
                <c:pt idx="302">
                  <c:v>177.37067493807001</c:v>
                </c:pt>
                <c:pt idx="303">
                  <c:v>177.40704328640447</c:v>
                </c:pt>
                <c:pt idx="304">
                  <c:v>177.43823792398825</c:v>
                </c:pt>
                <c:pt idx="305">
                  <c:v>177.46430858616566</c:v>
                </c:pt>
                <c:pt idx="306">
                  <c:v>177.48530648749079</c:v>
                </c:pt>
                <c:pt idx="307">
                  <c:v>177.50128434089345</c:v>
                </c:pt>
                <c:pt idx="308">
                  <c:v>177.51229637304414</c:v>
                </c:pt>
                <c:pt idx="309">
                  <c:v>177.51839833581278</c:v>
                </c:pt>
                <c:pt idx="310">
                  <c:v>177.51964751372986</c:v>
                </c:pt>
                <c:pt idx="311">
                  <c:v>177.51610272740538</c:v>
                </c:pt>
                <c:pt idx="312">
                  <c:v>177.50782433286895</c:v>
                </c:pt>
                <c:pt idx="313">
                  <c:v>177.49487421684546</c:v>
                </c:pt>
                <c:pt idx="314">
                  <c:v>177.47731578797436</c:v>
                </c:pt>
                <c:pt idx="315">
                  <c:v>177.45521396404763</c:v>
                </c:pt>
                <c:pt idx="316">
                  <c:v>177.42863515532679</c:v>
                </c:pt>
                <c:pt idx="317">
                  <c:v>177.39764724406189</c:v>
                </c:pt>
                <c:pt idx="318">
                  <c:v>177.36231956032077</c:v>
                </c:pt>
                <c:pt idx="319">
                  <c:v>177.32272285429769</c:v>
                </c:pt>
                <c:pt idx="320">
                  <c:v>177.27892926525806</c:v>
                </c:pt>
                <c:pt idx="321">
                  <c:v>177.23101228731821</c:v>
                </c:pt>
                <c:pt idx="322">
                  <c:v>177.17904673226724</c:v>
                </c:pt>
                <c:pt idx="323">
                  <c:v>177.12310868964732</c:v>
                </c:pt>
                <c:pt idx="324">
                  <c:v>177.06327548434729</c:v>
                </c:pt>
                <c:pt idx="325">
                  <c:v>176.99962563193162</c:v>
                </c:pt>
                <c:pt idx="326">
                  <c:v>176.93223879199047</c:v>
                </c:pt>
                <c:pt idx="327">
                  <c:v>176.86119571975496</c:v>
                </c:pt>
                <c:pt idx="328">
                  <c:v>176.78657821625495</c:v>
                </c:pt>
                <c:pt idx="329">
                  <c:v>176.70846907728765</c:v>
                </c:pt>
                <c:pt idx="330">
                  <c:v>176.6269520414686</c:v>
                </c:pt>
                <c:pt idx="331">
                  <c:v>176.54211173762053</c:v>
                </c:pt>
                <c:pt idx="332">
                  <c:v>176.45403363177593</c:v>
                </c:pt>
                <c:pt idx="333">
                  <c:v>176.36280397403107</c:v>
                </c:pt>
                <c:pt idx="334">
                  <c:v>176.26850974548847</c:v>
                </c:pt>
                <c:pt idx="335">
                  <c:v>176.17123860553295</c:v>
                </c:pt>
                <c:pt idx="336">
                  <c:v>176.07107883962544</c:v>
                </c:pt>
                <c:pt idx="337">
                  <c:v>175.96811930782906</c:v>
                </c:pt>
                <c:pt idx="338">
                  <c:v>175.8624493942267</c:v>
                </c:pt>
                <c:pt idx="339">
                  <c:v>175.75415895738752</c:v>
                </c:pt>
                <c:pt idx="340">
                  <c:v>175.64333828200654</c:v>
                </c:pt>
                <c:pt idx="341">
                  <c:v>175.53007803182777</c:v>
                </c:pt>
                <c:pt idx="342">
                  <c:v>175.41446920392218</c:v>
                </c:pt>
                <c:pt idx="343">
                  <c:v>175.2966030843794</c:v>
                </c:pt>
                <c:pt idx="344">
                  <c:v>175.17657120543765</c:v>
                </c:pt>
                <c:pt idx="345">
                  <c:v>175.05446530405584</c:v>
                </c:pt>
                <c:pt idx="346">
                  <c:v>174.93037728189734</c:v>
                </c:pt>
                <c:pt idx="347">
                  <c:v>174.80439916668024</c:v>
                </c:pt>
                <c:pt idx="348">
                  <c:v>174.67662307481726</c:v>
                </c:pt>
                <c:pt idx="349">
                  <c:v>174.54714117524497</c:v>
                </c:pt>
                <c:pt idx="350">
                  <c:v>174.41604565432738</c:v>
                </c:pt>
                <c:pt idx="351">
                  <c:v>174.28342868168454</c:v>
                </c:pt>
                <c:pt idx="352">
                  <c:v>174.14938237679769</c:v>
                </c:pt>
                <c:pt idx="353">
                  <c:v>174.01399877620906</c:v>
                </c:pt>
                <c:pt idx="354">
                  <c:v>173.87736980112925</c:v>
                </c:pt>
                <c:pt idx="355">
                  <c:v>173.73958722525788</c:v>
                </c:pt>
                <c:pt idx="356">
                  <c:v>173.60074264260311</c:v>
                </c:pt>
                <c:pt idx="357">
                  <c:v>173.46092743509303</c:v>
                </c:pt>
                <c:pt idx="358">
                  <c:v>173.32023273976006</c:v>
                </c:pt>
                <c:pt idx="359">
                  <c:v>173.17874941528862</c:v>
                </c:pt>
                <c:pt idx="360">
                  <c:v>173.0365680077083</c:v>
                </c:pt>
                <c:pt idx="361">
                  <c:v>172.89377871503416</c:v>
                </c:pt>
                <c:pt idx="362">
                  <c:v>172.7504713506554</c:v>
                </c:pt>
                <c:pt idx="363">
                  <c:v>172.60673530528902</c:v>
                </c:pt>
                <c:pt idx="364">
                  <c:v>172.46265950733073</c:v>
                </c:pt>
                <c:pt idx="365">
                  <c:v>172.31833238144884</c:v>
                </c:pt>
              </c:numCache>
            </c:numRef>
          </c:yVal>
          <c:smooth val="1"/>
        </c:ser>
        <c:ser>
          <c:idx val="0"/>
          <c:order val="0"/>
          <c:tx>
            <c:strRef>
              <c:f>Calculations!$AL$1</c:f>
              <c:strCache>
                <c:ptCount val="1"/>
                <c:pt idx="0">
                  <c:v>Solar Azimuth Angle (deg cw from N)</c:v>
                </c:pt>
              </c:strCache>
            </c:strRef>
          </c:tx>
          <c:marker>
            <c:symbol val="none"/>
          </c:marker>
          <c:xVal>
            <c:numRef>
              <c:f>Calculations!$AI$2:$AI$367</c:f>
              <c:numCache>
                <c:formatCode>General</c:formatCode>
                <c:ptCount val="366"/>
                <c:pt idx="0">
                  <c:v>35.353390536328781</c:v>
                </c:pt>
                <c:pt idx="1">
                  <c:v>35.423454303325627</c:v>
                </c:pt>
                <c:pt idx="2">
                  <c:v>35.500959396452785</c:v>
                </c:pt>
                <c:pt idx="3">
                  <c:v>35.585877334568679</c:v>
                </c:pt>
                <c:pt idx="4">
                  <c:v>35.678176526759522</c:v>
                </c:pt>
                <c:pt idx="5">
                  <c:v>35.777822308487281</c:v>
                </c:pt>
                <c:pt idx="6">
                  <c:v>35.884776980242052</c:v>
                </c:pt>
                <c:pt idx="7">
                  <c:v>35.998999848528726</c:v>
                </c:pt>
                <c:pt idx="8">
                  <c:v>36.120447269006185</c:v>
                </c:pt>
                <c:pt idx="9">
                  <c:v>36.249072691610941</c:v>
                </c:pt>
                <c:pt idx="10">
                  <c:v>36.384826707489374</c:v>
                </c:pt>
                <c:pt idx="11">
                  <c:v>36.527657097571087</c:v>
                </c:pt>
                <c:pt idx="12">
                  <c:v>36.677508882618703</c:v>
                </c:pt>
                <c:pt idx="13">
                  <c:v>36.834324374600541</c:v>
                </c:pt>
                <c:pt idx="14">
                  <c:v>36.998043229232813</c:v>
                </c:pt>
                <c:pt idx="15">
                  <c:v>37.168602499553479</c:v>
                </c:pt>
                <c:pt idx="16">
                  <c:v>37.345936690395156</c:v>
                </c:pt>
                <c:pt idx="17">
                  <c:v>37.529977813636279</c:v>
                </c:pt>
                <c:pt idx="18">
                  <c:v>37.720655444115764</c:v>
                </c:pt>
                <c:pt idx="19">
                  <c:v>37.917896776113956</c:v>
                </c:pt>
                <c:pt idx="20">
                  <c:v>38.121626680306711</c:v>
                </c:pt>
                <c:pt idx="21">
                  <c:v>38.331767761109845</c:v>
                </c:pt>
                <c:pt idx="22">
                  <c:v>38.548240414347511</c:v>
                </c:pt>
                <c:pt idx="23">
                  <c:v>38.770962885175251</c:v>
                </c:pt>
                <c:pt idx="24">
                  <c:v>38.999851326212081</c:v>
                </c:pt>
                <c:pt idx="25">
                  <c:v>39.234819855831091</c:v>
                </c:pt>
                <c:pt idx="26">
                  <c:v>39.475780616569615</c:v>
                </c:pt>
                <c:pt idx="27">
                  <c:v>39.72264383363359</c:v>
                </c:pt>
                <c:pt idx="28">
                  <c:v>39.975317873458373</c:v>
                </c:pt>
                <c:pt idx="29">
                  <c:v>40.233709302313258</c:v>
                </c:pt>
                <c:pt idx="30">
                  <c:v>40.497722944925528</c:v>
                </c:pt>
                <c:pt idx="31">
                  <c:v>40.767261943108025</c:v>
                </c:pt>
                <c:pt idx="32">
                  <c:v>41.042227814372261</c:v>
                </c:pt>
                <c:pt idx="33">
                  <c:v>41.322520510518451</c:v>
                </c:pt>
                <c:pt idx="34">
                  <c:v>41.608038476177363</c:v>
                </c:pt>
                <c:pt idx="35">
                  <c:v>41.89867870729465</c:v>
                </c:pt>
                <c:pt idx="36">
                  <c:v>42.194336809535066</c:v>
                </c:pt>
                <c:pt idx="37">
                  <c:v>42.494907056584964</c:v>
                </c:pt>
                <c:pt idx="38">
                  <c:v>42.800282448330563</c:v>
                </c:pt>
                <c:pt idx="39">
                  <c:v>43.110354768876043</c:v>
                </c:pt>
                <c:pt idx="40">
                  <c:v>43.425014644380738</c:v>
                </c:pt>
                <c:pt idx="41">
                  <c:v>43.744151600666299</c:v>
                </c:pt>
                <c:pt idx="42">
                  <c:v>44.06765412056054</c:v>
                </c:pt>
                <c:pt idx="43">
                  <c:v>44.39540970092655</c:v>
                </c:pt>
                <c:pt idx="44">
                  <c:v>44.727304909330655</c:v>
                </c:pt>
                <c:pt idx="45">
                  <c:v>45.063225440292278</c:v>
                </c:pt>
                <c:pt idx="46">
                  <c:v>45.403056171054267</c:v>
                </c:pt>
                <c:pt idx="47">
                  <c:v>45.746681216818651</c:v>
                </c:pt>
                <c:pt idx="48">
                  <c:v>46.093983985373285</c:v>
                </c:pt>
                <c:pt idx="49">
                  <c:v>46.444847231043141</c:v>
                </c:pt>
                <c:pt idx="50">
                  <c:v>46.799153107898668</c:v>
                </c:pt>
                <c:pt idx="51">
                  <c:v>47.156783222142806</c:v>
                </c:pt>
                <c:pt idx="52">
                  <c:v>47.517618683604645</c:v>
                </c:pt>
                <c:pt idx="53">
                  <c:v>47.881540156261636</c:v>
                </c:pt>
                <c:pt idx="54">
                  <c:v>48.248427907721222</c:v>
                </c:pt>
                <c:pt idx="55">
                  <c:v>48.618161857579238</c:v>
                </c:pt>
                <c:pt idx="56">
                  <c:v>48.990621624588805</c:v>
                </c:pt>
                <c:pt idx="57">
                  <c:v>49.365686572561053</c:v>
                </c:pt>
                <c:pt idx="58">
                  <c:v>49.743235854938717</c:v>
                </c:pt>
                <c:pt idx="59">
                  <c:v>50.12314845796044</c:v>
                </c:pt>
                <c:pt idx="60">
                  <c:v>50.505303242372122</c:v>
                </c:pt>
                <c:pt idx="61">
                  <c:v>50.889578983611379</c:v>
                </c:pt>
                <c:pt idx="62">
                  <c:v>51.275854410420514</c:v>
                </c:pt>
                <c:pt idx="63">
                  <c:v>51.664008241832271</c:v>
                </c:pt>
                <c:pt idx="64">
                  <c:v>52.053919222489959</c:v>
                </c:pt>
                <c:pt idx="65">
                  <c:v>52.445466156259386</c:v>
                </c:pt>
                <c:pt idx="66">
                  <c:v>52.838527938101933</c:v>
                </c:pt>
                <c:pt idx="67">
                  <c:v>53.232983584178285</c:v>
                </c:pt>
                <c:pt idx="68">
                  <c:v>53.628712260168051</c:v>
                </c:pt>
                <c:pt idx="69">
                  <c:v>54.025593307785513</c:v>
                </c:pt>
                <c:pt idx="70">
                  <c:v>54.423506269478992</c:v>
                </c:pt>
                <c:pt idx="71">
                  <c:v>54.822330911318446</c:v>
                </c:pt>
                <c:pt idx="72">
                  <c:v>55.221947244068865</c:v>
                </c:pt>
                <c:pt idx="73">
                  <c:v>55.622235542454391</c:v>
                </c:pt>
                <c:pt idx="74">
                  <c:v>56.023076362632466</c:v>
                </c:pt>
                <c:pt idx="75">
                  <c:v>56.42435055788858</c:v>
                </c:pt>
                <c:pt idx="76">
                  <c:v>56.825939292579903</c:v>
                </c:pt>
                <c:pt idx="77">
                  <c:v>57.227724054350432</c:v>
                </c:pt>
                <c:pt idx="78">
                  <c:v>57.629586664645686</c:v>
                </c:pt>
                <c:pt idx="79">
                  <c:v>58.03140928757162</c:v>
                </c:pt>
                <c:pt idx="80">
                  <c:v>58.433074437115216</c:v>
                </c:pt>
                <c:pt idx="81">
                  <c:v>58.834464982787551</c:v>
                </c:pt>
                <c:pt idx="82">
                  <c:v>59.235464153709088</c:v>
                </c:pt>
                <c:pt idx="83">
                  <c:v>59.63595554120166</c:v>
                </c:pt>
                <c:pt idx="84">
                  <c:v>60.035823099911781</c:v>
                </c:pt>
                <c:pt idx="85">
                  <c:v>60.434951147523506</c:v>
                </c:pt>
                <c:pt idx="86">
                  <c:v>60.833224363102872</c:v>
                </c:pt>
                <c:pt idx="87">
                  <c:v>61.230527784118237</c:v>
                </c:pt>
                <c:pt idx="88">
                  <c:v>61.626746802187441</c:v>
                </c:pt>
                <c:pt idx="89">
                  <c:v>62.021767157597921</c:v>
                </c:pt>
                <c:pt idx="90">
                  <c:v>62.415474932641381</c:v>
                </c:pt>
                <c:pt idx="91">
                  <c:v>62.807756543819977</c:v>
                </c:pt>
                <c:pt idx="92">
                  <c:v>63.198498732966002</c:v>
                </c:pt>
                <c:pt idx="93">
                  <c:v>63.587588557323286</c:v>
                </c:pt>
                <c:pt idx="94">
                  <c:v>63.974913378644096</c:v>
                </c:pt>
                <c:pt idx="95">
                  <c:v>64.360360851349839</c:v>
                </c:pt>
                <c:pt idx="96">
                  <c:v>64.743818909811893</c:v>
                </c:pt>
                <c:pt idx="97">
                  <c:v>65.125175754806804</c:v>
                </c:pt>
                <c:pt idx="98">
                  <c:v>65.504319839214858</c:v>
                </c:pt>
                <c:pt idx="99">
                  <c:v>65.881139853021438</c:v>
                </c:pt>
                <c:pt idx="100">
                  <c:v>66.255524707707437</c:v>
                </c:pt>
                <c:pt idx="101">
                  <c:v>66.627363520097617</c:v>
                </c:pt>
                <c:pt idx="102">
                  <c:v>66.996545595782095</c:v>
                </c:pt>
                <c:pt idx="103">
                  <c:v>67.362960412203805</c:v>
                </c:pt>
                <c:pt idx="104">
                  <c:v>67.726497601547763</c:v>
                </c:pt>
                <c:pt idx="105">
                  <c:v>68.087046933569098</c:v>
                </c:pt>
                <c:pt idx="106">
                  <c:v>68.444498298531286</c:v>
                </c:pt>
                <c:pt idx="107">
                  <c:v>68.798741690442526</c:v>
                </c:pt>
                <c:pt idx="108">
                  <c:v>69.149667190808486</c:v>
                </c:pt>
                <c:pt idx="109">
                  <c:v>69.497164953161885</c:v>
                </c:pt>
                <c:pt idx="110">
                  <c:v>69.841125188651418</c:v>
                </c:pt>
                <c:pt idx="111">
                  <c:v>70.181438153022498</c:v>
                </c:pt>
                <c:pt idx="112">
                  <c:v>70.517994135371978</c:v>
                </c:pt>
                <c:pt idx="113">
                  <c:v>70.850683449106299</c:v>
                </c:pt>
                <c:pt idx="114">
                  <c:v>71.179396425581672</c:v>
                </c:pt>
                <c:pt idx="115">
                  <c:v>71.504023410979627</c:v>
                </c:pt>
                <c:pt idx="116">
                  <c:v>71.824454767029025</c:v>
                </c:pt>
                <c:pt idx="117">
                  <c:v>72.140580876254319</c:v>
                </c:pt>
                <c:pt idx="118">
                  <c:v>72.452292152513493</c:v>
                </c:pt>
                <c:pt idx="119">
                  <c:v>72.759479057655412</c:v>
                </c:pt>
                <c:pt idx="120">
                  <c:v>73.062032125222956</c:v>
                </c:pt>
                <c:pt idx="121">
                  <c:v>73.359841992188407</c:v>
                </c:pt>
                <c:pt idx="122">
                  <c:v>73.65279943981875</c:v>
                </c:pt>
                <c:pt idx="123">
                  <c:v>73.940795444821447</c:v>
                </c:pt>
                <c:pt idx="124">
                  <c:v>74.223721242015344</c:v>
                </c:pt>
                <c:pt idx="125">
                  <c:v>74.50146839983293</c:v>
                </c:pt>
                <c:pt idx="126">
                  <c:v>74.773928910014632</c:v>
                </c:pt>
                <c:pt idx="127">
                  <c:v>75.040995292908875</c:v>
                </c:pt>
                <c:pt idx="128">
                  <c:v>75.302560719804845</c:v>
                </c:pt>
                <c:pt idx="129">
                  <c:v>75.558519153725797</c:v>
                </c:pt>
                <c:pt idx="130">
                  <c:v>75.808765510082154</c:v>
                </c:pt>
                <c:pt idx="131">
                  <c:v>76.05319583851076</c:v>
                </c:pt>
                <c:pt idx="132">
                  <c:v>76.291707527109807</c:v>
                </c:pt>
                <c:pt idx="133">
                  <c:v>76.524199530127291</c:v>
                </c:pt>
                <c:pt idx="134">
                  <c:v>76.750572619927183</c:v>
                </c:pt>
                <c:pt idx="135">
                  <c:v>76.970729663779238</c:v>
                </c:pt>
                <c:pt idx="136">
                  <c:v>77.184575925667502</c:v>
                </c:pt>
                <c:pt idx="137">
                  <c:v>77.392019392880272</c:v>
                </c:pt>
                <c:pt idx="138">
                  <c:v>77.592971126647683</c:v>
                </c:pt>
                <c:pt idx="139">
                  <c:v>77.787345635514981</c:v>
                </c:pt>
                <c:pt idx="140">
                  <c:v>77.975061269491292</c:v>
                </c:pt>
                <c:pt idx="141">
                  <c:v>78.156040632300474</c:v>
                </c:pt>
                <c:pt idx="142">
                  <c:v>78.330211008294881</c:v>
                </c:pt>
                <c:pt idx="143">
                  <c:v>78.497504799794086</c:v>
                </c:pt>
                <c:pt idx="144">
                  <c:v>78.657859969788262</c:v>
                </c:pt>
                <c:pt idx="145">
                  <c:v>78.811220484141089</c:v>
                </c:pt>
                <c:pt idx="146">
                  <c:v>78.957536746663394</c:v>
                </c:pt>
                <c:pt idx="147">
                  <c:v>79.096766019737743</c:v>
                </c:pt>
                <c:pt idx="148">
                  <c:v>79.228872822601986</c:v>
                </c:pt>
                <c:pt idx="149">
                  <c:v>79.353829298975555</c:v>
                </c:pt>
                <c:pt idx="150">
                  <c:v>79.471615545480432</c:v>
                </c:pt>
                <c:pt idx="151">
                  <c:v>79.58221989230087</c:v>
                </c:pt>
                <c:pt idx="152">
                  <c:v>79.68563912776645</c:v>
                </c:pt>
                <c:pt idx="153">
                  <c:v>79.781878659060368</c:v>
                </c:pt>
                <c:pt idx="154">
                  <c:v>79.870952602046202</c:v>
                </c:pt>
                <c:pt idx="155">
                  <c:v>79.952883794280083</c:v>
                </c:pt>
                <c:pt idx="156">
                  <c:v>80.027703726603079</c:v>
                </c:pt>
                <c:pt idx="157">
                  <c:v>80.095452390265237</c:v>
                </c:pt>
                <c:pt idx="158">
                  <c:v>80.156178038270895</c:v>
                </c:pt>
                <c:pt idx="159">
                  <c:v>80.209936861495976</c:v>
                </c:pt>
                <c:pt idx="160">
                  <c:v>80.25679258204967</c:v>
                </c:pt>
                <c:pt idx="161">
                  <c:v>80.296815968256453</c:v>
                </c:pt>
                <c:pt idx="162">
                  <c:v>80.33008427745753</c:v>
                </c:pt>
                <c:pt idx="163">
                  <c:v>80.356680634489763</c:v>
                </c:pt>
                <c:pt idx="164">
                  <c:v>80.376693355144198</c:v>
                </c:pt>
                <c:pt idx="165">
                  <c:v>80.390215225073916</c:v>
                </c:pt>
                <c:pt idx="166">
                  <c:v>80.397342745477943</c:v>
                </c:pt>
                <c:pt idx="167">
                  <c:v>80.398175357407709</c:v>
                </c:pt>
                <c:pt idx="168">
                  <c:v>80.392814656723033</c:v>
                </c:pt>
                <c:pt idx="169">
                  <c:v>80.381363611564396</c:v>
                </c:pt>
                <c:pt idx="170">
                  <c:v>80.363925793743533</c:v>
                </c:pt>
                <c:pt idx="171">
                  <c:v>80.340604634707603</c:v>
                </c:pt>
                <c:pt idx="172">
                  <c:v>80.311502715755097</c:v>
                </c:pt>
                <c:pt idx="173">
                  <c:v>80.276721101024251</c:v>
                </c:pt>
                <c:pt idx="174">
                  <c:v>80.236358720481604</c:v>
                </c:pt>
                <c:pt idx="175">
                  <c:v>80.190511808779206</c:v>
                </c:pt>
                <c:pt idx="176">
                  <c:v>80.139273404452155</c:v>
                </c:pt>
                <c:pt idx="177">
                  <c:v>80.082732912557105</c:v>
                </c:pt>
                <c:pt idx="178">
                  <c:v>80.02097573253667</c:v>
                </c:pt>
                <c:pt idx="179">
                  <c:v>79.954082951867534</c:v>
                </c:pt>
                <c:pt idx="180">
                  <c:v>79.88213110493308</c:v>
                </c:pt>
                <c:pt idx="181">
                  <c:v>79.805191995579634</c:v>
                </c:pt>
                <c:pt idx="182">
                  <c:v>79.723332580961426</c:v>
                </c:pt>
                <c:pt idx="183">
                  <c:v>79.636614913582761</c:v>
                </c:pt>
                <c:pt idx="184">
                  <c:v>79.545096137867958</c:v>
                </c:pt>
                <c:pt idx="185">
                  <c:v>79.448828537169376</c:v>
                </c:pt>
                <c:pt idx="186">
                  <c:v>79.347859626809125</c:v>
                </c:pt>
                <c:pt idx="187">
                  <c:v>79.242232288557602</c:v>
                </c:pt>
                <c:pt idx="188">
                  <c:v>79.131984941864943</c:v>
                </c:pt>
                <c:pt idx="189">
                  <c:v>79.017151747149668</c:v>
                </c:pt>
                <c:pt idx="190">
                  <c:v>78.897762836525686</c:v>
                </c:pt>
                <c:pt idx="191">
                  <c:v>78.773844567479273</c:v>
                </c:pt>
                <c:pt idx="192">
                  <c:v>78.645419795190307</c:v>
                </c:pt>
                <c:pt idx="193">
                  <c:v>78.512508159416385</c:v>
                </c:pt>
                <c:pt idx="194">
                  <c:v>78.375126382110849</c:v>
                </c:pt>
                <c:pt idx="195">
                  <c:v>78.233288572215372</c:v>
                </c:pt>
                <c:pt idx="196">
                  <c:v>78.087006534357485</c:v>
                </c:pt>
                <c:pt idx="197">
                  <c:v>77.93629007847538</c:v>
                </c:pt>
                <c:pt idx="198">
                  <c:v>77.781147327686256</c:v>
                </c:pt>
                <c:pt idx="199">
                  <c:v>77.621585022003472</c:v>
                </c:pt>
                <c:pt idx="200">
                  <c:v>77.457608815798608</c:v>
                </c:pt>
                <c:pt idx="201">
                  <c:v>77.289223567170808</c:v>
                </c:pt>
                <c:pt idx="202">
                  <c:v>77.116433617653612</c:v>
                </c:pt>
                <c:pt idx="203">
                  <c:v>76.939243060937088</c:v>
                </c:pt>
                <c:pt idx="204">
                  <c:v>76.757655999518946</c:v>
                </c:pt>
                <c:pt idx="205">
                  <c:v>76.571676788409448</c:v>
                </c:pt>
                <c:pt idx="206">
                  <c:v>76.381310265224997</c:v>
                </c:pt>
                <c:pt idx="207">
                  <c:v>76.186561966185309</c:v>
                </c:pt>
                <c:pt idx="208">
                  <c:v>75.987438327699493</c:v>
                </c:pt>
                <c:pt idx="209">
                  <c:v>75.783946873375058</c:v>
                </c:pt>
                <c:pt idx="210">
                  <c:v>75.576096386426897</c:v>
                </c:pt>
                <c:pt idx="211">
                  <c:v>75.36389706757717</c:v>
                </c:pt>
                <c:pt idx="212">
                  <c:v>75.14736067864618</c:v>
                </c:pt>
                <c:pt idx="213">
                  <c:v>74.926500672124533</c:v>
                </c:pt>
                <c:pt idx="214">
                  <c:v>74.701332307104096</c:v>
                </c:pt>
                <c:pt idx="215">
                  <c:v>74.471872751993914</c:v>
                </c:pt>
                <c:pt idx="216">
                  <c:v>74.238141174521147</c:v>
                </c:pt>
                <c:pt idx="217">
                  <c:v>74.000158819548432</c:v>
                </c:pt>
                <c:pt idx="218">
                  <c:v>73.757949075283591</c:v>
                </c:pt>
                <c:pt idx="219">
                  <c:v>73.511537528468764</c:v>
                </c:pt>
                <c:pt idx="220">
                  <c:v>73.260952009173536</c:v>
                </c:pt>
                <c:pt idx="221">
                  <c:v>73.006222625809542</c:v>
                </c:pt>
                <c:pt idx="222">
                  <c:v>72.747381790997537</c:v>
                </c:pt>
                <c:pt idx="223">
                  <c:v>72.484464238917127</c:v>
                </c:pt>
                <c:pt idx="224">
                  <c:v>72.217507034755982</c:v>
                </c:pt>
                <c:pt idx="225">
                  <c:v>71.946549576880614</c:v>
                </c:pt>
                <c:pt idx="226">
                  <c:v>71.671633592314436</c:v>
                </c:pt>
                <c:pt idx="227">
                  <c:v>71.392803126117727</c:v>
                </c:pt>
                <c:pt idx="228">
                  <c:v>71.110104525224386</c:v>
                </c:pt>
                <c:pt idx="229">
                  <c:v>70.823586417285952</c:v>
                </c:pt>
                <c:pt idx="230">
                  <c:v>70.533299685039296</c:v>
                </c:pt>
                <c:pt idx="231">
                  <c:v>70.239297436697754</c:v>
                </c:pt>
                <c:pt idx="232">
                  <c:v>69.941634972839779</c:v>
                </c:pt>
                <c:pt idx="233">
                  <c:v>69.640369750247174</c:v>
                </c:pt>
                <c:pt idx="234">
                  <c:v>69.335561343110498</c:v>
                </c:pt>
                <c:pt idx="235">
                  <c:v>69.027271402015757</c:v>
                </c:pt>
                <c:pt idx="236">
                  <c:v>68.715563611070948</c:v>
                </c:pt>
                <c:pt idx="237">
                  <c:v>68.400503643537363</c:v>
                </c:pt>
                <c:pt idx="238">
                  <c:v>68.082159116283947</c:v>
                </c:pt>
                <c:pt idx="239">
                  <c:v>67.760599543372223</c:v>
                </c:pt>
                <c:pt idx="240">
                  <c:v>67.435896289050191</c:v>
                </c:pt>
                <c:pt idx="241">
                  <c:v>67.108122520412437</c:v>
                </c:pt>
                <c:pt idx="242">
                  <c:v>66.777353159959631</c:v>
                </c:pt>
                <c:pt idx="243">
                  <c:v>66.443664838274586</c:v>
                </c:pt>
                <c:pt idx="244">
                  <c:v>66.107135847001814</c:v>
                </c:pt>
                <c:pt idx="245">
                  <c:v>65.767846092312283</c:v>
                </c:pt>
                <c:pt idx="246">
                  <c:v>65.425877048992405</c:v>
                </c:pt>
                <c:pt idx="247">
                  <c:v>65.081311715303656</c:v>
                </c:pt>
                <c:pt idx="248">
                  <c:v>64.734234568719614</c:v>
                </c:pt>
                <c:pt idx="249">
                  <c:v>64.384731522642824</c:v>
                </c:pt>
                <c:pt idx="250">
                  <c:v>64.032889884180705</c:v>
                </c:pt>
                <c:pt idx="251">
                  <c:v>63.678798313044581</c:v>
                </c:pt>
                <c:pt idx="252">
                  <c:v>63.322546781619948</c:v>
                </c:pt>
                <c:pt idx="253">
                  <c:v>62.964226536245334</c:v>
                </c:pt>
                <c:pt idx="254">
                  <c:v>62.603930059714983</c:v>
                </c:pt>
                <c:pt idx="255">
                  <c:v>62.241751035013095</c:v>
                </c:pt>
                <c:pt idx="256">
                  <c:v>61.877784310277775</c:v>
                </c:pt>
                <c:pt idx="257">
                  <c:v>61.512125864967949</c:v>
                </c:pt>
                <c:pt idx="258">
                  <c:v>61.144872777206835</c:v>
                </c:pt>
                <c:pt idx="259">
                  <c:v>60.776123192265473</c:v>
                </c:pt>
                <c:pt idx="260">
                  <c:v>60.40597629212985</c:v>
                </c:pt>
                <c:pt idx="261">
                  <c:v>60.034532266095894</c:v>
                </c:pt>
                <c:pt idx="262">
                  <c:v>59.661892282322462</c:v>
                </c:pt>
                <c:pt idx="263">
                  <c:v>59.288158460271802</c:v>
                </c:pt>
                <c:pt idx="264">
                  <c:v>58.913433843950592</c:v>
                </c:pt>
                <c:pt idx="265">
                  <c:v>58.537822375866924</c:v>
                </c:pt>
                <c:pt idx="266">
                  <c:v>58.161428871615385</c:v>
                </c:pt>
                <c:pt idx="267">
                  <c:v>57.784358994986036</c:v>
                </c:pt>
                <c:pt idx="268">
                  <c:v>57.406719233503509</c:v>
                </c:pt>
                <c:pt idx="269">
                  <c:v>57.028616874293391</c:v>
                </c:pt>
                <c:pt idx="270">
                  <c:v>56.650159980173569</c:v>
                </c:pt>
                <c:pt idx="271">
                  <c:v>56.271457365865395</c:v>
                </c:pt>
                <c:pt idx="272">
                  <c:v>55.892618574218055</c:v>
                </c:pt>
                <c:pt idx="273">
                  <c:v>55.513753852352643</c:v>
                </c:pt>
                <c:pt idx="274">
                  <c:v>55.134974127612047</c:v>
                </c:pt>
                <c:pt idx="275">
                  <c:v>54.756390983224605</c:v>
                </c:pt>
                <c:pt idx="276">
                  <c:v>54.378116633588832</c:v>
                </c:pt>
                <c:pt idx="277">
                  <c:v>54.000263899075314</c:v>
                </c:pt>
                <c:pt idx="278">
                  <c:v>53.622946180270681</c:v>
                </c:pt>
                <c:pt idx="279">
                  <c:v>53.246277431566774</c:v>
                </c:pt>
                <c:pt idx="280">
                  <c:v>52.870372134029189</c:v>
                </c:pt>
                <c:pt idx="281">
                  <c:v>52.495345267463961</c:v>
                </c:pt>
                <c:pt idx="282">
                  <c:v>52.121312281617001</c:v>
                </c:pt>
                <c:pt idx="283">
                  <c:v>51.748389066449889</c:v>
                </c:pt>
                <c:pt idx="284">
                  <c:v>51.376691921432652</c:v>
                </c:pt>
                <c:pt idx="285">
                  <c:v>51.006337523810132</c:v>
                </c:pt>
                <c:pt idx="286">
                  <c:v>50.637442895800042</c:v>
                </c:pt>
                <c:pt idx="287">
                  <c:v>50.270125370688746</c:v>
                </c:pt>
                <c:pt idx="288">
                  <c:v>49.904502557800555</c:v>
                </c:pt>
                <c:pt idx="289">
                  <c:v>49.540692306315989</c:v>
                </c:pt>
                <c:pt idx="290">
                  <c:v>49.178812667927659</c:v>
                </c:pt>
                <c:pt idx="291">
                  <c:v>48.818981858328208</c:v>
                </c:pt>
                <c:pt idx="292">
                  <c:v>48.46131821752418</c:v>
                </c:pt>
                <c:pt idx="293">
                  <c:v>48.105940168984496</c:v>
                </c:pt>
                <c:pt idx="294">
                  <c:v>47.752966177628409</c:v>
                </c:pt>
                <c:pt idx="295">
                  <c:v>47.402514706669251</c:v>
                </c:pt>
                <c:pt idx="296">
                  <c:v>47.054704173330919</c:v>
                </c:pt>
                <c:pt idx="297">
                  <c:v>46.709652903459279</c:v>
                </c:pt>
                <c:pt idx="298">
                  <c:v>46.367479085051407</c:v>
                </c:pt>
                <c:pt idx="299">
                  <c:v>46.028300720731551</c:v>
                </c:pt>
                <c:pt idx="300">
                  <c:v>45.69223557920045</c:v>
                </c:pt>
                <c:pt idx="301">
                  <c:v>45.359401145692388</c:v>
                </c:pt>
                <c:pt idx="302">
                  <c:v>45.029914571465071</c:v>
                </c:pt>
                <c:pt idx="303">
                  <c:v>44.703892622361202</c:v>
                </c:pt>
                <c:pt idx="304">
                  <c:v>44.381451626467047</c:v>
                </c:pt>
                <c:pt idx="305">
                  <c:v>44.062707420902214</c:v>
                </c:pt>
                <c:pt idx="306">
                  <c:v>43.747775297767014</c:v>
                </c:pt>
                <c:pt idx="307">
                  <c:v>43.43676994928186</c:v>
                </c:pt>
                <c:pt idx="308">
                  <c:v>43.129805412139653</c:v>
                </c:pt>
                <c:pt idx="309">
                  <c:v>42.826995011100038</c:v>
                </c:pt>
                <c:pt idx="310">
                  <c:v>42.528451301846864</c:v>
                </c:pt>
                <c:pt idx="311">
                  <c:v>42.234286013133939</c:v>
                </c:pt>
                <c:pt idx="312">
                  <c:v>41.944609988235435</c:v>
                </c:pt>
                <c:pt idx="313">
                  <c:v>41.659533125722419</c:v>
                </c:pt>
                <c:pt idx="314">
                  <c:v>41.379164319582785</c:v>
                </c:pt>
                <c:pt idx="315">
                  <c:v>41.103611398700828</c:v>
                </c:pt>
                <c:pt idx="316">
                  <c:v>40.832981065713028</c:v>
                </c:pt>
                <c:pt idx="317">
                  <c:v>40.567378835255958</c:v>
                </c:pt>
                <c:pt idx="318">
                  <c:v>40.306908971630484</c:v>
                </c:pt>
                <c:pt idx="319">
                  <c:v>40.051674425892159</c:v>
                </c:pt>
                <c:pt idx="320">
                  <c:v>39.801776772396195</c:v>
                </c:pt>
                <c:pt idx="321">
                  <c:v>39.557316144820824</c:v>
                </c:pt>
                <c:pt idx="322">
                  <c:v>39.318391171700014</c:v>
                </c:pt>
                <c:pt idx="323">
                  <c:v>39.0850989114941</c:v>
                </c:pt>
                <c:pt idx="324">
                  <c:v>38.857534787246571</c:v>
                </c:pt>
                <c:pt idx="325">
                  <c:v>38.635792520867227</c:v>
                </c:pt>
                <c:pt idx="326">
                  <c:v>38.419964067098654</c:v>
                </c:pt>
                <c:pt idx="327">
                  <c:v>38.210139547227115</c:v>
                </c:pt>
                <c:pt idx="328">
                  <c:v>38.00640718261208</c:v>
                </c:pt>
                <c:pt idx="329">
                  <c:v>37.80885322811028</c:v>
                </c:pt>
                <c:pt idx="330">
                  <c:v>37.617561905488337</c:v>
                </c:pt>
                <c:pt idx="331">
                  <c:v>37.432615336922325</c:v>
                </c:pt>
                <c:pt idx="332">
                  <c:v>37.254093478699247</c:v>
                </c:pt>
                <c:pt idx="333">
                  <c:v>37.082074055237044</c:v>
                </c:pt>
                <c:pt idx="334">
                  <c:v>36.916632493557742</c:v>
                </c:pt>
                <c:pt idx="335">
                  <c:v>36.757841858357061</c:v>
                </c:pt>
                <c:pt idx="336">
                  <c:v>36.605772787818744</c:v>
                </c:pt>
                <c:pt idx="337">
                  <c:v>36.460493430336406</c:v>
                </c:pt>
                <c:pt idx="338">
                  <c:v>36.322069382312371</c:v>
                </c:pt>
                <c:pt idx="339">
                  <c:v>36.190563627205577</c:v>
                </c:pt>
                <c:pt idx="340">
                  <c:v>36.066036476013807</c:v>
                </c:pt>
                <c:pt idx="341">
                  <c:v>35.948545509374668</c:v>
                </c:pt>
                <c:pt idx="342">
                  <c:v>35.83814552147409</c:v>
                </c:pt>
                <c:pt idx="343">
                  <c:v>35.73488846595459</c:v>
                </c:pt>
                <c:pt idx="344">
                  <c:v>35.638823404012413</c:v>
                </c:pt>
                <c:pt idx="345">
                  <c:v>35.549996454872847</c:v>
                </c:pt>
                <c:pt idx="346">
                  <c:v>35.468450748827877</c:v>
                </c:pt>
                <c:pt idx="347">
                  <c:v>35.394226383016402</c:v>
                </c:pt>
                <c:pt idx="348">
                  <c:v>35.32736038011636</c:v>
                </c:pt>
                <c:pt idx="349">
                  <c:v>35.267886650113482</c:v>
                </c:pt>
                <c:pt idx="350">
                  <c:v>35.215835955296129</c:v>
                </c:pt>
                <c:pt idx="351">
                  <c:v>35.1712358786151</c:v>
                </c:pt>
                <c:pt idx="352">
                  <c:v>35.134110795532422</c:v>
                </c:pt>
                <c:pt idx="353">
                  <c:v>35.104481849467824</c:v>
                </c:pt>
                <c:pt idx="354">
                  <c:v>35.082366930934207</c:v>
                </c:pt>
                <c:pt idx="355">
                  <c:v>35.067780660435517</c:v>
                </c:pt>
                <c:pt idx="356">
                  <c:v>35.060734375182548</c:v>
                </c:pt>
                <c:pt idx="357">
                  <c:v>35.061236119661494</c:v>
                </c:pt>
                <c:pt idx="358">
                  <c:v>35.069290640071841</c:v>
                </c:pt>
                <c:pt idx="359">
                  <c:v>35.084899382629352</c:v>
                </c:pt>
                <c:pt idx="360">
                  <c:v>35.108060495710745</c:v>
                </c:pt>
                <c:pt idx="361">
                  <c:v>35.138768835797627</c:v>
                </c:pt>
                <c:pt idx="362">
                  <c:v>35.177015977157865</c:v>
                </c:pt>
                <c:pt idx="363">
                  <c:v>35.222790225186017</c:v>
                </c:pt>
                <c:pt idx="364">
                  <c:v>35.276076633306211</c:v>
                </c:pt>
                <c:pt idx="365">
                  <c:v>35.336857023326893</c:v>
                </c:pt>
              </c:numCache>
            </c:numRef>
          </c:xVal>
          <c:yVal>
            <c:numRef>
              <c:f>Calculations!$AL$2:$AL$367</c:f>
              <c:numCache>
                <c:formatCode>General</c:formatCode>
                <c:ptCount val="366"/>
                <c:pt idx="0">
                  <c:v>172.28259423032773</c:v>
                </c:pt>
                <c:pt idx="1">
                  <c:v>172.13807846711666</c:v>
                </c:pt>
                <c:pt idx="2">
                  <c:v>171.99350769636089</c:v>
                </c:pt>
                <c:pt idx="3">
                  <c:v>171.848968399162</c:v>
                </c:pt>
                <c:pt idx="4">
                  <c:v>171.70454635508167</c:v>
                </c:pt>
                <c:pt idx="5">
                  <c:v>171.560326589846</c:v>
                </c:pt>
                <c:pt idx="6">
                  <c:v>171.41639332082616</c:v>
                </c:pt>
                <c:pt idx="7">
                  <c:v>171.27282990031802</c:v>
                </c:pt>
                <c:pt idx="8">
                  <c:v>171.12971875665698</c:v>
                </c:pt>
                <c:pt idx="9">
                  <c:v>170.98714133323608</c:v>
                </c:pt>
                <c:pt idx="10">
                  <c:v>170.84517802551932</c:v>
                </c:pt>
                <c:pt idx="11">
                  <c:v>170.70390811616585</c:v>
                </c:pt>
                <c:pt idx="12">
                  <c:v>170.56340970840404</c:v>
                </c:pt>
                <c:pt idx="13">
                  <c:v>170.42375965781332</c:v>
                </c:pt>
                <c:pt idx="14">
                  <c:v>170.2850335026983</c:v>
                </c:pt>
                <c:pt idx="15">
                  <c:v>170.14730539324853</c:v>
                </c:pt>
                <c:pt idx="16">
                  <c:v>170.0106480197004</c:v>
                </c:pt>
                <c:pt idx="17">
                  <c:v>169.87513253972804</c:v>
                </c:pt>
                <c:pt idx="18">
                  <c:v>169.74082850530328</c:v>
                </c:pt>
                <c:pt idx="19">
                  <c:v>169.60780378927234</c:v>
                </c:pt>
                <c:pt idx="20">
                  <c:v>169.47612451190184</c:v>
                </c:pt>
                <c:pt idx="21">
                  <c:v>169.34585496765635</c:v>
                </c:pt>
                <c:pt idx="22">
                  <c:v>169.21705755246501</c:v>
                </c:pt>
                <c:pt idx="23">
                  <c:v>169.08979269173597</c:v>
                </c:pt>
                <c:pt idx="24">
                  <c:v>168.96411876937339</c:v>
                </c:pt>
                <c:pt idx="25">
                  <c:v>168.84009205804853</c:v>
                </c:pt>
                <c:pt idx="26">
                  <c:v>168.71776665096149</c:v>
                </c:pt>
                <c:pt idx="27">
                  <c:v>168.59719439532444</c:v>
                </c:pt>
                <c:pt idx="28">
                  <c:v>168.47842482778458</c:v>
                </c:pt>
                <c:pt idx="29">
                  <c:v>168.36150511198525</c:v>
                </c:pt>
                <c:pt idx="30">
                  <c:v>168.24647997845261</c:v>
                </c:pt>
                <c:pt idx="31">
                  <c:v>168.13339166697131</c:v>
                </c:pt>
                <c:pt idx="32">
                  <c:v>168.02227987159677</c:v>
                </c:pt>
                <c:pt idx="33">
                  <c:v>167.91318168842895</c:v>
                </c:pt>
                <c:pt idx="34">
                  <c:v>167.80613156624713</c:v>
                </c:pt>
                <c:pt idx="35">
                  <c:v>167.70116126008509</c:v>
                </c:pt>
                <c:pt idx="36">
                  <c:v>167.5982997878026</c:v>
                </c:pt>
                <c:pt idx="37">
                  <c:v>167.49757338967618</c:v>
                </c:pt>
                <c:pt idx="38">
                  <c:v>167.39900549102015</c:v>
                </c:pt>
                <c:pt idx="39">
                  <c:v>167.30261666780666</c:v>
                </c:pt>
                <c:pt idx="40">
                  <c:v>167.20842461524558</c:v>
                </c:pt>
                <c:pt idx="41">
                  <c:v>167.11644411924283</c:v>
                </c:pt>
                <c:pt idx="42">
                  <c:v>167.02668703064194</c:v>
                </c:pt>
                <c:pt idx="43">
                  <c:v>166.93916224212433</c:v>
                </c:pt>
                <c:pt idx="44">
                  <c:v>166.85387566761847</c:v>
                </c:pt>
                <c:pt idx="45">
                  <c:v>166.77083022404815</c:v>
                </c:pt>
                <c:pt idx="46">
                  <c:v>166.69002581522261</c:v>
                </c:pt>
                <c:pt idx="47">
                  <c:v>166.61145931765464</c:v>
                </c:pt>
                <c:pt idx="48">
                  <c:v>166.53512456806698</c:v>
                </c:pt>
                <c:pt idx="49">
                  <c:v>166.46101235233436</c:v>
                </c:pt>
                <c:pt idx="50">
                  <c:v>166.3891103955815</c:v>
                </c:pt>
                <c:pt idx="51">
                  <c:v>166.31940335315153</c:v>
                </c:pt>
                <c:pt idx="52">
                  <c:v>166.25187280213356</c:v>
                </c:pt>
                <c:pt idx="53">
                  <c:v>166.18649723313206</c:v>
                </c:pt>
                <c:pt idx="54">
                  <c:v>166.12325204194508</c:v>
                </c:pt>
                <c:pt idx="55">
                  <c:v>166.06210952080698</c:v>
                </c:pt>
                <c:pt idx="56">
                  <c:v>166.00303884884602</c:v>
                </c:pt>
                <c:pt idx="57">
                  <c:v>165.94600608139672</c:v>
                </c:pt>
                <c:pt idx="58">
                  <c:v>165.89097413780291</c:v>
                </c:pt>
                <c:pt idx="59">
                  <c:v>165.83790278734273</c:v>
                </c:pt>
                <c:pt idx="60">
                  <c:v>165.78674863290814</c:v>
                </c:pt>
                <c:pt idx="61">
                  <c:v>165.73746509206671</c:v>
                </c:pt>
                <c:pt idx="62">
                  <c:v>165.69000237513683</c:v>
                </c:pt>
                <c:pt idx="63">
                  <c:v>165.64430745991626</c:v>
                </c:pt>
                <c:pt idx="64">
                  <c:v>165.60032406270057</c:v>
                </c:pt>
                <c:pt idx="65">
                  <c:v>165.55799260523952</c:v>
                </c:pt>
                <c:pt idx="66">
                  <c:v>165.51725017729427</c:v>
                </c:pt>
                <c:pt idx="67">
                  <c:v>165.47803049445633</c:v>
                </c:pt>
                <c:pt idx="68">
                  <c:v>165.44026385091468</c:v>
                </c:pt>
                <c:pt idx="69">
                  <c:v>165.40387706686818</c:v>
                </c:pt>
                <c:pt idx="70">
                  <c:v>165.36879343029216</c:v>
                </c:pt>
                <c:pt idx="71">
                  <c:v>165.33493263279718</c:v>
                </c:pt>
                <c:pt idx="72">
                  <c:v>165.30221069933214</c:v>
                </c:pt>
                <c:pt idx="73">
                  <c:v>165.2705399115074</c:v>
                </c:pt>
                <c:pt idx="74">
                  <c:v>165.23982872434658</c:v>
                </c:pt>
                <c:pt idx="75">
                  <c:v>165.209981676295</c:v>
                </c:pt>
                <c:pt idx="76">
                  <c:v>165.18089929235282</c:v>
                </c:pt>
                <c:pt idx="77">
                  <c:v>165.15247798022585</c:v>
                </c:pt>
                <c:pt idx="78">
                  <c:v>165.12460991943715</c:v>
                </c:pt>
                <c:pt idx="79">
                  <c:v>165.09718294336892</c:v>
                </c:pt>
                <c:pt idx="80">
                  <c:v>165.07008041426104</c:v>
                </c:pt>
                <c:pt idx="81">
                  <c:v>165.04318109123324</c:v>
                </c:pt>
                <c:pt idx="82">
                  <c:v>165.01635899145788</c:v>
                </c:pt>
                <c:pt idx="83">
                  <c:v>164.98948324466403</c:v>
                </c:pt>
                <c:pt idx="84">
                  <c:v>164.96241794121624</c:v>
                </c:pt>
                <c:pt idx="85">
                  <c:v>164.93502197409236</c:v>
                </c:pt>
                <c:pt idx="86">
                  <c:v>164.90714887514469</c:v>
                </c:pt>
                <c:pt idx="87">
                  <c:v>164.87864664613221</c:v>
                </c:pt>
                <c:pt idx="88">
                  <c:v>164.84935758508846</c:v>
                </c:pt>
                <c:pt idx="89">
                  <c:v>164.81911810870633</c:v>
                </c:pt>
                <c:pt idx="90">
                  <c:v>164.78775857152243</c:v>
                </c:pt>
                <c:pt idx="91">
                  <c:v>164.75510308282139</c:v>
                </c:pt>
                <c:pt idx="92">
                  <c:v>164.72096932230272</c:v>
                </c:pt>
                <c:pt idx="93">
                  <c:v>164.68516835572291</c:v>
                </c:pt>
                <c:pt idx="94">
                  <c:v>164.64750445187781</c:v>
                </c:pt>
                <c:pt idx="95">
                  <c:v>164.60777490248392</c:v>
                </c:pt>
                <c:pt idx="96">
                  <c:v>164.56576984672063</c:v>
                </c:pt>
                <c:pt idx="97">
                  <c:v>164.52127210241872</c:v>
                </c:pt>
                <c:pt idx="98">
                  <c:v>164.47405700612387</c:v>
                </c:pt>
                <c:pt idx="99">
                  <c:v>164.42389226454895</c:v>
                </c:pt>
                <c:pt idx="100">
                  <c:v>164.37053782020541</c:v>
                </c:pt>
                <c:pt idx="101">
                  <c:v>164.3137457343546</c:v>
                </c:pt>
                <c:pt idx="102">
                  <c:v>164.25326009075593</c:v>
                </c:pt>
                <c:pt idx="103">
                  <c:v>164.1888169240832</c:v>
                </c:pt>
                <c:pt idx="104">
                  <c:v>164.120144177312</c:v>
                </c:pt>
                <c:pt idx="105">
                  <c:v>164.04696169281556</c:v>
                </c:pt>
                <c:pt idx="106">
                  <c:v>163.96898124241557</c:v>
                </c:pt>
                <c:pt idx="107">
                  <c:v>163.88590660214834</c:v>
                </c:pt>
                <c:pt idx="108">
                  <c:v>163.79743367807805</c:v>
                </c:pt>
                <c:pt idx="109">
                  <c:v>163.70325069006856</c:v>
                </c:pt>
                <c:pt idx="110">
                  <c:v>163.60303842106612</c:v>
                </c:pt>
                <c:pt idx="111">
                  <c:v>163.49647054008403</c:v>
                </c:pt>
                <c:pt idx="112">
                  <c:v>163.38321400776283</c:v>
                </c:pt>
                <c:pt idx="113">
                  <c:v>163.26292957405451</c:v>
                </c:pt>
                <c:pt idx="114">
                  <c:v>163.13527237828168</c:v>
                </c:pt>
                <c:pt idx="115">
                  <c:v>162.99989266248201</c:v>
                </c:pt>
                <c:pt idx="116">
                  <c:v>162.85643660961478</c:v>
                </c:pt>
                <c:pt idx="117">
                  <c:v>162.70454731879079</c:v>
                </c:pt>
                <c:pt idx="118">
                  <c:v>162.54386593022787</c:v>
                </c:pt>
                <c:pt idx="119">
                  <c:v>162.37403291303997</c:v>
                </c:pt>
                <c:pt idx="120">
                  <c:v>162.19468952925479</c:v>
                </c:pt>
                <c:pt idx="121">
                  <c:v>162.00547948756343</c:v>
                </c:pt>
                <c:pt idx="122">
                  <c:v>161.80605080014288</c:v>
                </c:pt>
                <c:pt idx="123">
                  <c:v>161.59605785550946</c:v>
                </c:pt>
                <c:pt idx="124">
                  <c:v>161.37516371956121</c:v>
                </c:pt>
                <c:pt idx="125">
                  <c:v>161.14304267581849</c:v>
                </c:pt>
                <c:pt idx="126">
                  <c:v>160.89938301419284</c:v>
                </c:pt>
                <c:pt idx="127">
                  <c:v>160.64389007539887</c:v>
                </c:pt>
                <c:pt idx="128">
                  <c:v>160.37628955527089</c:v>
                </c:pt>
                <c:pt idx="129">
                  <c:v>160.09633106968306</c:v>
                </c:pt>
                <c:pt idx="130">
                  <c:v>159.80379197642981</c:v>
                </c:pt>
                <c:pt idx="131">
                  <c:v>159.4984814452506</c:v>
                </c:pt>
                <c:pt idx="132">
                  <c:v>159.18024476112134</c:v>
                </c:pt>
                <c:pt idx="133">
                  <c:v>158.84896783900933</c:v>
                </c:pt>
                <c:pt idx="134">
                  <c:v>158.50458192040799</c:v>
                </c:pt>
                <c:pt idx="135">
                  <c:v>158.14706841334578</c:v>
                </c:pt>
                <c:pt idx="136">
                  <c:v>157.77646382812952</c:v>
                </c:pt>
                <c:pt idx="137">
                  <c:v>157.39286475107883</c:v>
                </c:pt>
                <c:pt idx="138">
                  <c:v>156.99643278819269</c:v>
                </c:pt>
                <c:pt idx="139">
                  <c:v>156.58739940021565</c:v>
                </c:pt>
                <c:pt idx="140">
                  <c:v>156.16607054042083</c:v>
                </c:pt>
                <c:pt idx="141">
                  <c:v>155.73283099701302</c:v>
                </c:pt>
                <c:pt idx="142">
                  <c:v>155.28814833377055</c:v>
                </c:pt>
                <c:pt idx="143">
                  <c:v>154.83257631606728</c:v>
                </c:pt>
                <c:pt idx="144">
                  <c:v>154.36675770524653</c:v>
                </c:pt>
                <c:pt idx="145">
                  <c:v>153.89142630305525</c:v>
                </c:pt>
                <c:pt idx="146">
                  <c:v>153.40740813000286</c:v>
                </c:pt>
                <c:pt idx="147">
                  <c:v>152.91562162769617</c:v>
                </c:pt>
                <c:pt idx="148">
                  <c:v>152.41707678557191</c:v>
                </c:pt>
                <c:pt idx="149">
                  <c:v>151.9128731074515</c:v>
                </c:pt>
                <c:pt idx="150">
                  <c:v>151.40419635280426</c:v>
                </c:pt>
                <c:pt idx="151">
                  <c:v>150.89231401137016</c:v>
                </c:pt>
                <c:pt idx="152">
                  <c:v>150.37856949742297</c:v>
                </c:pt>
                <c:pt idx="153">
                  <c:v>149.86437508057588</c:v>
                </c:pt>
                <c:pt idx="154">
                  <c:v>149.35120360278233</c:v>
                </c:pt>
                <c:pt idx="155">
                  <c:v>148.8405790647289</c:v>
                </c:pt>
                <c:pt idx="156">
                  <c:v>148.33406619786268</c:v>
                </c:pt>
                <c:pt idx="157">
                  <c:v>147.83325916930085</c:v>
                </c:pt>
                <c:pt idx="158">
                  <c:v>147.33976959445022</c:v>
                </c:pt>
                <c:pt idx="159">
                  <c:v>146.85521405491539</c:v>
                </c:pt>
                <c:pt idx="160">
                  <c:v>146.38120133607021</c:v>
                </c:pt>
                <c:pt idx="161">
                  <c:v>145.91931960855487</c:v>
                </c:pt>
                <c:pt idx="162">
                  <c:v>145.47112378061638</c:v>
                </c:pt>
                <c:pt idx="163">
                  <c:v>145.03812324321217</c:v>
                </c:pt>
                <c:pt idx="164">
                  <c:v>144.62177021768349</c:v>
                </c:pt>
                <c:pt idx="165">
                  <c:v>144.22344889704715</c:v>
                </c:pt>
                <c:pt idx="166">
                  <c:v>143.8444655476394</c:v>
                </c:pt>
                <c:pt idx="167">
                  <c:v>143.48603970908209</c:v>
                </c:pt>
                <c:pt idx="168">
                  <c:v>143.1492965988931</c:v>
                </c:pt>
                <c:pt idx="169">
                  <c:v>142.83526079480407</c:v>
                </c:pt>
                <c:pt idx="170">
                  <c:v>142.54485123458812</c:v>
                </c:pt>
                <c:pt idx="171">
                  <c:v>142.27887754112777</c:v>
                </c:pt>
                <c:pt idx="172">
                  <c:v>142.03803765079721</c:v>
                </c:pt>
                <c:pt idx="173">
                  <c:v>141.82291669687265</c:v>
                </c:pt>
                <c:pt idx="174">
                  <c:v>141.63398707722951</c:v>
                </c:pt>
                <c:pt idx="175">
                  <c:v>141.47160961755077</c:v>
                </c:pt>
                <c:pt idx="176">
                  <c:v>141.33603572761132</c:v>
                </c:pt>
                <c:pt idx="177">
                  <c:v>141.2274104390093</c:v>
                </c:pt>
                <c:pt idx="178">
                  <c:v>141.14577620761469</c:v>
                </c:pt>
                <c:pt idx="179">
                  <c:v>141.09107736262763</c:v>
                </c:pt>
                <c:pt idx="180">
                  <c:v>141.06316508594614</c:v>
                </c:pt>
                <c:pt idx="181">
                  <c:v>141.06180281005732</c:v>
                </c:pt>
                <c:pt idx="182">
                  <c:v>141.08667192918773</c:v>
                </c:pt>
                <c:pt idx="183">
                  <c:v>141.13737772656799</c:v>
                </c:pt>
                <c:pt idx="184">
                  <c:v>141.21345542972983</c:v>
                </c:pt>
                <c:pt idx="185">
                  <c:v>141.31437631542212</c:v>
                </c:pt>
                <c:pt idx="186">
                  <c:v>141.43955379552204</c:v>
                </c:pt>
                <c:pt idx="187">
                  <c:v>141.58834942497026</c:v>
                </c:pt>
                <c:pt idx="188">
                  <c:v>141.76007878200119</c:v>
                </c:pt>
                <c:pt idx="189">
                  <c:v>141.95401717957793</c:v>
                </c:pt>
                <c:pt idx="190">
                  <c:v>142.16940517490468</c:v>
                </c:pt>
                <c:pt idx="191">
                  <c:v>142.40545385102371</c:v>
                </c:pt>
                <c:pt idx="192">
                  <c:v>142.66134985087507</c:v>
                </c:pt>
                <c:pt idx="193">
                  <c:v>142.93626014974427</c:v>
                </c:pt>
                <c:pt idx="194">
                  <c:v>143.22933655679378</c:v>
                </c:pt>
                <c:pt idx="195">
                  <c:v>143.53971994045565</c:v>
                </c:pt>
                <c:pt idx="196">
                  <c:v>143.86654417585908</c:v>
                </c:pt>
                <c:pt idx="197">
                  <c:v>144.20893981528707</c:v>
                </c:pt>
                <c:pt idx="198">
                  <c:v>144.56603748496002</c:v>
                </c:pt>
                <c:pt idx="199">
                  <c:v>144.93697101331907</c:v>
                </c:pt>
                <c:pt idx="200">
                  <c:v>145.32088029741584</c:v>
                </c:pt>
                <c:pt idx="201">
                  <c:v>145.7169139152204</c:v>
                </c:pt>
                <c:pt idx="202">
                  <c:v>146.12423149250378</c:v>
                </c:pt>
                <c:pt idx="203">
                  <c:v>146.54200583364548</c:v>
                </c:pt>
                <c:pt idx="204">
                  <c:v>146.96942482618624</c:v>
                </c:pt>
                <c:pt idx="205">
                  <c:v>147.40569312929739</c:v>
                </c:pt>
                <c:pt idx="206">
                  <c:v>147.85003365656354</c:v>
                </c:pt>
                <c:pt idx="207">
                  <c:v>148.30168886359769</c:v>
                </c:pt>
                <c:pt idx="208">
                  <c:v>148.75992185105008</c:v>
                </c:pt>
                <c:pt idx="209">
                  <c:v>149.2240172935966</c:v>
                </c:pt>
                <c:pt idx="210">
                  <c:v>149.69328220537267</c:v>
                </c:pt>
                <c:pt idx="211">
                  <c:v>150.16704655225828</c:v>
                </c:pt>
                <c:pt idx="212">
                  <c:v>150.64466372124042</c:v>
                </c:pt>
                <c:pt idx="213">
                  <c:v>151.12551085690848</c:v>
                </c:pt>
                <c:pt idx="214">
                  <c:v>151.60898907491867</c:v>
                </c:pt>
                <c:pt idx="215">
                  <c:v>152.09452356202792</c:v>
                </c:pt>
                <c:pt idx="216">
                  <c:v>152.58156357202995</c:v>
                </c:pt>
                <c:pt idx="217">
                  <c:v>153.06958232661941</c:v>
                </c:pt>
                <c:pt idx="218">
                  <c:v>153.55807682992747</c:v>
                </c:pt>
                <c:pt idx="219">
                  <c:v>154.04656760511489</c:v>
                </c:pt>
                <c:pt idx="220">
                  <c:v>154.53459836107277</c:v>
                </c:pt>
                <c:pt idx="221">
                  <c:v>155.0217355969221</c:v>
                </c:pt>
                <c:pt idx="222">
                  <c:v>155.5075681516272</c:v>
                </c:pt>
                <c:pt idx="223">
                  <c:v>155.99170670564388</c:v>
                </c:pt>
                <c:pt idx="224">
                  <c:v>156.4737832411754</c:v>
                </c:pt>
                <c:pt idx="225">
                  <c:v>156.9534504671517</c:v>
                </c:pt>
                <c:pt idx="226">
                  <c:v>157.43038121473091</c:v>
                </c:pt>
                <c:pt idx="227">
                  <c:v>157.90426780867347</c:v>
                </c:pt>
                <c:pt idx="228">
                  <c:v>158.37482141959083</c:v>
                </c:pt>
                <c:pt idx="229">
                  <c:v>158.84177140166503</c:v>
                </c:pt>
                <c:pt idx="230">
                  <c:v>159.30486462009731</c:v>
                </c:pt>
                <c:pt idx="231">
                  <c:v>159.76386477215078</c:v>
                </c:pt>
                <c:pt idx="232">
                  <c:v>160.2185517053432</c:v>
                </c:pt>
                <c:pt idx="233">
                  <c:v>160.66872073598142</c:v>
                </c:pt>
                <c:pt idx="234">
                  <c:v>161.11418197093826</c:v>
                </c:pt>
                <c:pt idx="235">
                  <c:v>161.55475963524611</c:v>
                </c:pt>
                <c:pt idx="236">
                  <c:v>161.99029140783273</c:v>
                </c:pt>
                <c:pt idx="237">
                  <c:v>162.42062776742171</c:v>
                </c:pt>
                <c:pt idx="238">
                  <c:v>162.84563135038957</c:v>
                </c:pt>
                <c:pt idx="239">
                  <c:v>163.26517632214529</c:v>
                </c:pt>
                <c:pt idx="240">
                  <c:v>163.67914776335556</c:v>
                </c:pt>
                <c:pt idx="241">
                  <c:v>164.08744107217603</c:v>
                </c:pt>
                <c:pt idx="242">
                  <c:v>164.48996138343455</c:v>
                </c:pt>
                <c:pt idx="243">
                  <c:v>164.88662300556848</c:v>
                </c:pt>
                <c:pt idx="244">
                  <c:v>165.27734887594886</c:v>
                </c:pt>
                <c:pt idx="245">
                  <c:v>165.6620700350976</c:v>
                </c:pt>
                <c:pt idx="246">
                  <c:v>166.04072512018081</c:v>
                </c:pt>
                <c:pt idx="247">
                  <c:v>166.41325987803737</c:v>
                </c:pt>
                <c:pt idx="248">
                  <c:v>166.7796266979143</c:v>
                </c:pt>
                <c:pt idx="249">
                  <c:v>167.13978416398868</c:v>
                </c:pt>
                <c:pt idx="250">
                  <c:v>167.49369662766901</c:v>
                </c:pt>
                <c:pt idx="251">
                  <c:v>167.84133379961224</c:v>
                </c:pt>
                <c:pt idx="252">
                  <c:v>168.18267036131988</c:v>
                </c:pt>
                <c:pt idx="253">
                  <c:v>168.51768559612935</c:v>
                </c:pt>
                <c:pt idx="254">
                  <c:v>168.84636303936736</c:v>
                </c:pt>
                <c:pt idx="255">
                  <c:v>169.16869014739086</c:v>
                </c:pt>
                <c:pt idx="256">
                  <c:v>169.48465798520704</c:v>
                </c:pt>
                <c:pt idx="257">
                  <c:v>169.79426093233178</c:v>
                </c:pt>
                <c:pt idx="258">
                  <c:v>170.09749640652478</c:v>
                </c:pt>
                <c:pt idx="259">
                  <c:v>170.3943646050044</c:v>
                </c:pt>
                <c:pt idx="260">
                  <c:v>170.68486826274466</c:v>
                </c:pt>
                <c:pt idx="261">
                  <c:v>170.96901242741865</c:v>
                </c:pt>
                <c:pt idx="262">
                  <c:v>171.2468042505584</c:v>
                </c:pt>
                <c:pt idx="263">
                  <c:v>171.51825279447769</c:v>
                </c:pt>
                <c:pt idx="264">
                  <c:v>171.78336885448994</c:v>
                </c:pt>
                <c:pt idx="265">
                  <c:v>172.04216479596266</c:v>
                </c:pt>
                <c:pt idx="266">
                  <c:v>172.29465440571653</c:v>
                </c:pt>
                <c:pt idx="267">
                  <c:v>172.5408527572929</c:v>
                </c:pt>
                <c:pt idx="268">
                  <c:v>172.780776089597</c:v>
                </c:pt>
                <c:pt idx="269">
                  <c:v>173.01444169841682</c:v>
                </c:pt>
                <c:pt idx="270">
                  <c:v>173.24186784031735</c:v>
                </c:pt>
                <c:pt idx="271">
                  <c:v>173.4630736484097</c:v>
                </c:pt>
                <c:pt idx="272">
                  <c:v>173.67807905947745</c:v>
                </c:pt>
                <c:pt idx="273">
                  <c:v>173.88690475195494</c:v>
                </c:pt>
                <c:pt idx="274">
                  <c:v>174.08957209424148</c:v>
                </c:pt>
                <c:pt idx="275">
                  <c:v>174.28610310282579</c:v>
                </c:pt>
                <c:pt idx="276">
                  <c:v>174.47652040971491</c:v>
                </c:pt>
                <c:pt idx="277">
                  <c:v>174.66084723863332</c:v>
                </c:pt>
                <c:pt idx="278">
                  <c:v>174.83910738947225</c:v>
                </c:pt>
                <c:pt idx="279">
                  <c:v>175.01132523047636</c:v>
                </c:pt>
                <c:pt idx="280">
                  <c:v>175.17752569762513</c:v>
                </c:pt>
                <c:pt idx="281">
                  <c:v>175.33773430070823</c:v>
                </c:pt>
                <c:pt idx="282">
                  <c:v>175.4919771355494</c:v>
                </c:pt>
                <c:pt idx="283">
                  <c:v>175.64028090187878</c:v>
                </c:pt>
                <c:pt idx="284">
                  <c:v>175.78267292632597</c:v>
                </c:pt>
                <c:pt idx="285">
                  <c:v>175.919181190019</c:v>
                </c:pt>
                <c:pt idx="286">
                  <c:v>176.04983436028283</c:v>
                </c:pt>
                <c:pt idx="287">
                  <c:v>176.17466182593364</c:v>
                </c:pt>
                <c:pt idx="288">
                  <c:v>176.29369373566351</c:v>
                </c:pt>
                <c:pt idx="289">
                  <c:v>176.4069610390344</c:v>
                </c:pt>
                <c:pt idx="290">
                  <c:v>176.51449552958968</c:v>
                </c:pt>
                <c:pt idx="291">
                  <c:v>176.61632988961389</c:v>
                </c:pt>
                <c:pt idx="292">
                  <c:v>176.71249773608383</c:v>
                </c:pt>
                <c:pt idx="293">
                  <c:v>176.80303366734336</c:v>
                </c:pt>
                <c:pt idx="294">
                  <c:v>176.88797331008652</c:v>
                </c:pt>
                <c:pt idx="295">
                  <c:v>176.96735336620793</c:v>
                </c:pt>
                <c:pt idx="296">
                  <c:v>177.04121165912431</c:v>
                </c:pt>
                <c:pt idx="297">
                  <c:v>177.10958717916913</c:v>
                </c:pt>
                <c:pt idx="298">
                  <c:v>177.17252012769086</c:v>
                </c:pt>
                <c:pt idx="299">
                  <c:v>177.23005195949918</c:v>
                </c:pt>
                <c:pt idx="300">
                  <c:v>177.28222542333094</c:v>
                </c:pt>
                <c:pt idx="301">
                  <c:v>177.32908460001852</c:v>
                </c:pt>
                <c:pt idx="302">
                  <c:v>177.37067493807001</c:v>
                </c:pt>
                <c:pt idx="303">
                  <c:v>177.40704328640447</c:v>
                </c:pt>
                <c:pt idx="304">
                  <c:v>177.43823792398825</c:v>
                </c:pt>
                <c:pt idx="305">
                  <c:v>177.46430858616566</c:v>
                </c:pt>
                <c:pt idx="306">
                  <c:v>177.48530648749079</c:v>
                </c:pt>
                <c:pt idx="307">
                  <c:v>177.50128434089345</c:v>
                </c:pt>
                <c:pt idx="308">
                  <c:v>177.51229637304414</c:v>
                </c:pt>
                <c:pt idx="309">
                  <c:v>177.51839833581278</c:v>
                </c:pt>
                <c:pt idx="310">
                  <c:v>177.51964751372986</c:v>
                </c:pt>
                <c:pt idx="311">
                  <c:v>177.51610272740538</c:v>
                </c:pt>
                <c:pt idx="312">
                  <c:v>177.50782433286895</c:v>
                </c:pt>
                <c:pt idx="313">
                  <c:v>177.49487421684546</c:v>
                </c:pt>
                <c:pt idx="314">
                  <c:v>177.47731578797436</c:v>
                </c:pt>
                <c:pt idx="315">
                  <c:v>177.45521396404763</c:v>
                </c:pt>
                <c:pt idx="316">
                  <c:v>177.42863515532679</c:v>
                </c:pt>
                <c:pt idx="317">
                  <c:v>177.39764724406189</c:v>
                </c:pt>
                <c:pt idx="318">
                  <c:v>177.36231956032077</c:v>
                </c:pt>
                <c:pt idx="319">
                  <c:v>177.32272285429769</c:v>
                </c:pt>
                <c:pt idx="320">
                  <c:v>177.27892926525806</c:v>
                </c:pt>
                <c:pt idx="321">
                  <c:v>177.23101228731821</c:v>
                </c:pt>
                <c:pt idx="322">
                  <c:v>177.17904673226724</c:v>
                </c:pt>
                <c:pt idx="323">
                  <c:v>177.12310868964732</c:v>
                </c:pt>
                <c:pt idx="324">
                  <c:v>177.06327548434729</c:v>
                </c:pt>
                <c:pt idx="325">
                  <c:v>176.99962563193162</c:v>
                </c:pt>
                <c:pt idx="326">
                  <c:v>176.93223879199047</c:v>
                </c:pt>
                <c:pt idx="327">
                  <c:v>176.86119571975496</c:v>
                </c:pt>
                <c:pt idx="328">
                  <c:v>176.78657821625495</c:v>
                </c:pt>
                <c:pt idx="329">
                  <c:v>176.70846907728765</c:v>
                </c:pt>
                <c:pt idx="330">
                  <c:v>176.6269520414686</c:v>
                </c:pt>
                <c:pt idx="331">
                  <c:v>176.54211173762053</c:v>
                </c:pt>
                <c:pt idx="332">
                  <c:v>176.45403363177593</c:v>
                </c:pt>
                <c:pt idx="333">
                  <c:v>176.36280397403107</c:v>
                </c:pt>
                <c:pt idx="334">
                  <c:v>176.26850974548847</c:v>
                </c:pt>
                <c:pt idx="335">
                  <c:v>176.17123860553295</c:v>
                </c:pt>
                <c:pt idx="336">
                  <c:v>176.07107883962544</c:v>
                </c:pt>
                <c:pt idx="337">
                  <c:v>175.96811930782906</c:v>
                </c:pt>
                <c:pt idx="338">
                  <c:v>175.8624493942267</c:v>
                </c:pt>
                <c:pt idx="339">
                  <c:v>175.75415895738752</c:v>
                </c:pt>
                <c:pt idx="340">
                  <c:v>175.64333828200654</c:v>
                </c:pt>
                <c:pt idx="341">
                  <c:v>175.53007803182777</c:v>
                </c:pt>
                <c:pt idx="342">
                  <c:v>175.41446920392218</c:v>
                </c:pt>
                <c:pt idx="343">
                  <c:v>175.2966030843794</c:v>
                </c:pt>
                <c:pt idx="344">
                  <c:v>175.17657120543765</c:v>
                </c:pt>
                <c:pt idx="345">
                  <c:v>175.05446530405584</c:v>
                </c:pt>
                <c:pt idx="346">
                  <c:v>174.93037728189734</c:v>
                </c:pt>
                <c:pt idx="347">
                  <c:v>174.80439916668024</c:v>
                </c:pt>
                <c:pt idx="348">
                  <c:v>174.67662307481726</c:v>
                </c:pt>
                <c:pt idx="349">
                  <c:v>174.54714117524497</c:v>
                </c:pt>
                <c:pt idx="350">
                  <c:v>174.41604565432738</c:v>
                </c:pt>
                <c:pt idx="351">
                  <c:v>174.28342868168454</c:v>
                </c:pt>
                <c:pt idx="352">
                  <c:v>174.14938237679769</c:v>
                </c:pt>
                <c:pt idx="353">
                  <c:v>174.01399877620906</c:v>
                </c:pt>
                <c:pt idx="354">
                  <c:v>173.87736980112925</c:v>
                </c:pt>
                <c:pt idx="355">
                  <c:v>173.73958722525788</c:v>
                </c:pt>
                <c:pt idx="356">
                  <c:v>173.60074264260311</c:v>
                </c:pt>
                <c:pt idx="357">
                  <c:v>173.46092743509303</c:v>
                </c:pt>
                <c:pt idx="358">
                  <c:v>173.32023273976006</c:v>
                </c:pt>
                <c:pt idx="359">
                  <c:v>173.17874941528862</c:v>
                </c:pt>
                <c:pt idx="360">
                  <c:v>173.0365680077083</c:v>
                </c:pt>
                <c:pt idx="361">
                  <c:v>172.89377871503416</c:v>
                </c:pt>
                <c:pt idx="362">
                  <c:v>172.7504713506554</c:v>
                </c:pt>
                <c:pt idx="363">
                  <c:v>172.60673530528902</c:v>
                </c:pt>
                <c:pt idx="364">
                  <c:v>172.46265950733073</c:v>
                </c:pt>
                <c:pt idx="365">
                  <c:v>172.31833238144884</c:v>
                </c:pt>
              </c:numCache>
            </c:numRef>
          </c:yVal>
          <c:smooth val="1"/>
        </c:ser>
        <c:dLbls>
          <c:showLegendKey val="0"/>
          <c:showVal val="0"/>
          <c:showCatName val="0"/>
          <c:showSerName val="0"/>
          <c:showPercent val="0"/>
          <c:showBubbleSize val="0"/>
        </c:dLbls>
        <c:axId val="111991040"/>
        <c:axId val="111992832"/>
      </c:scatterChart>
      <c:valAx>
        <c:axId val="1119910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1992832"/>
        <c:crosses val="autoZero"/>
        <c:crossBetween val="midCat"/>
      </c:valAx>
      <c:valAx>
        <c:axId val="11199283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1991040"/>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22591362126245848"/>
          <c:y val="0.22727272727272727"/>
          <c:w val="0.6013289036544851"/>
          <c:h val="0.57727272727272727"/>
        </c:manualLayout>
      </c:layout>
      <c:lineChart>
        <c:grouping val="standard"/>
        <c:varyColors val="0"/>
        <c:ser>
          <c:idx val="0"/>
          <c:order val="0"/>
          <c:tx>
            <c:strRef>
              <c:f>Calculations!$E$1</c:f>
              <c:strCache>
                <c:ptCount val="1"/>
                <c:pt idx="0">
                  <c:v>Amrit Vela Start Time</c:v>
                </c:pt>
              </c:strCache>
            </c:strRef>
          </c:tx>
          <c:marker>
            <c:symbol val="none"/>
          </c:marker>
          <c:val>
            <c:numRef>
              <c:f>Calculations!$E$2:$E$367</c:f>
              <c:numCache>
                <c:formatCode>h:mm:ss;@</c:formatCode>
                <c:ptCount val="366"/>
                <c:pt idx="0">
                  <c:v>0.16320342682229122</c:v>
                </c:pt>
                <c:pt idx="1">
                  <c:v>0.16344409961582035</c:v>
                </c:pt>
                <c:pt idx="2">
                  <c:v>0.16367335819223575</c:v>
                </c:pt>
                <c:pt idx="3">
                  <c:v>0.16389094054325026</c:v>
                </c:pt>
                <c:pt idx="4">
                  <c:v>0.16409659790168274</c:v>
                </c:pt>
                <c:pt idx="5">
                  <c:v>0.16429009499165131</c:v>
                </c:pt>
                <c:pt idx="6">
                  <c:v>0.16447121024563049</c:v>
                </c:pt>
                <c:pt idx="7">
                  <c:v>0.16463973598892817</c:v>
                </c:pt>
                <c:pt idx="8">
                  <c:v>0.16479547859224203</c:v>
                </c:pt>
                <c:pt idx="9">
                  <c:v>0.1649382585930517</c:v>
                </c:pt>
                <c:pt idx="10">
                  <c:v>0.16506791078667418</c:v>
                </c:pt>
                <c:pt idx="11">
                  <c:v>0.16518428428788484</c:v>
                </c:pt>
                <c:pt idx="12">
                  <c:v>0.16528724256405763</c:v>
                </c:pt>
                <c:pt idx="13">
                  <c:v>0.16537666344082716</c:v>
                </c:pt>
                <c:pt idx="14">
                  <c:v>0.16545243908130575</c:v>
                </c:pt>
                <c:pt idx="15">
                  <c:v>0.16551447593992144</c:v>
                </c:pt>
                <c:pt idx="16">
                  <c:v>0.16556269469195134</c:v>
                </c:pt>
                <c:pt idx="17">
                  <c:v>0.16559703013984262</c:v>
                </c:pt>
                <c:pt idx="18">
                  <c:v>0.16561743109741281</c:v>
                </c:pt>
                <c:pt idx="19">
                  <c:v>0.16562386025301529</c:v>
                </c:pt>
                <c:pt idx="20">
                  <c:v>0.16561629401276023</c:v>
                </c:pt>
                <c:pt idx="21">
                  <c:v>0.16559472232485148</c:v>
                </c:pt>
                <c:pt idx="22">
                  <c:v>0.16555914848610748</c:v>
                </c:pt>
                <c:pt idx="23">
                  <c:v>0.16550958893170095</c:v>
                </c:pt>
                <c:pt idx="24">
                  <c:v>0.16544607300913919</c:v>
                </c:pt>
                <c:pt idx="25">
                  <c:v>0.16536864273749494</c:v>
                </c:pt>
                <c:pt idx="26">
                  <c:v>0.16527735255286968</c:v>
                </c:pt>
                <c:pt idx="27">
                  <c:v>0.16517226904105273</c:v>
                </c:pt>
                <c:pt idx="28">
                  <c:v>0.16505347065833242</c:v>
                </c:pt>
                <c:pt idx="29">
                  <c:v>0.16492104744138195</c:v>
                </c:pt>
                <c:pt idx="30">
                  <c:v>0.16477510070713647</c:v>
                </c:pt>
                <c:pt idx="31">
                  <c:v>0.16461574274356081</c:v>
                </c:pt>
                <c:pt idx="32">
                  <c:v>0.16444309649219324</c:v>
                </c:pt>
                <c:pt idx="33">
                  <c:v>0.16425729522332944</c:v>
                </c:pt>
                <c:pt idx="34">
                  <c:v>0.16405848220471708</c:v>
                </c:pt>
                <c:pt idx="35">
                  <c:v>0.16384681036460078</c:v>
                </c:pt>
                <c:pt idx="36">
                  <c:v>0.1636224419499572</c:v>
                </c:pt>
                <c:pt idx="37">
                  <c:v>0.16338554818075426</c:v>
                </c:pt>
                <c:pt idx="38">
                  <c:v>0.16313630890104719</c:v>
                </c:pt>
                <c:pt idx="39">
                  <c:v>0.16287491222773115</c:v>
                </c:pt>
                <c:pt idx="40">
                  <c:v>0.16260155419774211</c:v>
                </c:pt>
                <c:pt idx="41">
                  <c:v>0.16231643841450794</c:v>
                </c:pt>
                <c:pt idx="42">
                  <c:v>0.16201977569442597</c:v>
                </c:pt>
                <c:pt idx="43">
                  <c:v>0.16171178371414227</c:v>
                </c:pt>
                <c:pt idx="44">
                  <c:v>0.16139268665938761</c:v>
                </c:pt>
                <c:pt idx="45">
                  <c:v>0.16106271487611756</c:v>
                </c:pt>
                <c:pt idx="46">
                  <c:v>0.16072210452469007</c:v>
                </c:pt>
                <c:pt idx="47">
                  <c:v>0.16037109723778023</c:v>
                </c:pt>
                <c:pt idx="48">
                  <c:v>0.16000993978273875</c:v>
                </c:pt>
                <c:pt idx="49">
                  <c:v>0.15963888372906065</c:v>
                </c:pt>
                <c:pt idx="50">
                  <c:v>0.15925818512160275</c:v>
                </c:pt>
                <c:pt idx="51">
                  <c:v>0.15886810416018163</c:v>
                </c:pt>
                <c:pt idx="52">
                  <c:v>0.15846890488613696</c:v>
                </c:pt>
                <c:pt idx="53">
                  <c:v>0.15806085487642466</c:v>
                </c:pt>
                <c:pt idx="54">
                  <c:v>0.15764422494575889</c:v>
                </c:pt>
                <c:pt idx="55">
                  <c:v>0.15721928885730158</c:v>
                </c:pt>
                <c:pt idx="56">
                  <c:v>0.15678632304234535</c:v>
                </c:pt>
                <c:pt idx="57">
                  <c:v>0.15634560632940411</c:v>
                </c:pt>
                <c:pt idx="58">
                  <c:v>0.15589741968307297</c:v>
                </c:pt>
                <c:pt idx="59">
                  <c:v>0.15544204595299613</c:v>
                </c:pt>
                <c:pt idx="60">
                  <c:v>0.15497976963319915</c:v>
                </c:pt>
                <c:pt idx="61">
                  <c:v>0.15451087663203267</c:v>
                </c:pt>
                <c:pt idx="62">
                  <c:v>0.15403565405289765</c:v>
                </c:pt>
                <c:pt idx="63">
                  <c:v>0.15355438998588772</c:v>
                </c:pt>
                <c:pt idx="64">
                  <c:v>0.15306737331042319</c:v>
                </c:pt>
                <c:pt idx="65">
                  <c:v>0.1525748935089094</c:v>
                </c:pt>
                <c:pt idx="66">
                  <c:v>0.15207724049139004</c:v>
                </c:pt>
                <c:pt idx="67">
                  <c:v>0.15157470443112858</c:v>
                </c:pt>
                <c:pt idx="68">
                  <c:v>0.15106757561097831</c:v>
                </c:pt>
                <c:pt idx="69">
                  <c:v>0.15055614428037176</c:v>
                </c:pt>
                <c:pt idx="70">
                  <c:v>0.15004070052270838</c:v>
                </c:pt>
                <c:pt idx="71">
                  <c:v>0.14952153413284769</c:v>
                </c:pt>
                <c:pt idx="72">
                  <c:v>0.14899893450439922</c:v>
                </c:pt>
                <c:pt idx="73">
                  <c:v>0.14847319052643571</c:v>
                </c:pt>
                <c:pt idx="74">
                  <c:v>0.1479445904892171</c:v>
                </c:pt>
                <c:pt idx="75">
                  <c:v>0.14741342199847529</c:v>
                </c:pt>
                <c:pt idx="76">
                  <c:v>0.14687997189776425</c:v>
                </c:pt>
                <c:pt idx="77">
                  <c:v>0.14634452619834876</c:v>
                </c:pt>
                <c:pt idx="78">
                  <c:v>0.14580737001607735</c:v>
                </c:pt>
                <c:pt idx="79">
                  <c:v>0.14526878751463185</c:v>
                </c:pt>
                <c:pt idx="80">
                  <c:v>0.14472906185455875</c:v>
                </c:pt>
                <c:pt idx="81">
                  <c:v>0.14418847514741567</c:v>
                </c:pt>
                <c:pt idx="82">
                  <c:v>0.14364730841439777</c:v>
                </c:pt>
                <c:pt idx="83">
                  <c:v>0.14310584154873635</c:v>
                </c:pt>
                <c:pt idx="84">
                  <c:v>0.14256435328120654</c:v>
                </c:pt>
                <c:pt idx="85">
                  <c:v>0.14202312114802637</c:v>
                </c:pt>
                <c:pt idx="86">
                  <c:v>0.14148242146044626</c:v>
                </c:pt>
                <c:pt idx="87">
                  <c:v>0.14094252927532533</c:v>
                </c:pt>
                <c:pt idx="88">
                  <c:v>0.1404037183659852</c:v>
                </c:pt>
                <c:pt idx="89">
                  <c:v>0.13986626119264101</c:v>
                </c:pt>
                <c:pt idx="90">
                  <c:v>0.1393304288717313</c:v>
                </c:pt>
                <c:pt idx="91">
                  <c:v>0.1387964911434546</c:v>
                </c:pt>
                <c:pt idx="92">
                  <c:v>0.13826471633686302</c:v>
                </c:pt>
                <c:pt idx="93">
                  <c:v>0.13773537133187369</c:v>
                </c:pt>
                <c:pt idx="94">
                  <c:v>0.13720872151757627</c:v>
                </c:pt>
                <c:pt idx="95">
                  <c:v>0.1366850307462531</c:v>
                </c:pt>
                <c:pt idx="96">
                  <c:v>0.13616456128254628</c:v>
                </c:pt>
                <c:pt idx="97">
                  <c:v>0.13564757374725001</c:v>
                </c:pt>
                <c:pt idx="98">
                  <c:v>0.1351343270552281</c:v>
                </c:pt>
                <c:pt idx="99">
                  <c:v>0.13462507834700702</c:v>
                </c:pt>
                <c:pt idx="100">
                  <c:v>0.13412008291361821</c:v>
                </c:pt>
                <c:pt idx="101">
                  <c:v>0.13361959411433388</c:v>
                </c:pt>
                <c:pt idx="102">
                  <c:v>0.13312386328693843</c:v>
                </c:pt>
                <c:pt idx="103">
                  <c:v>0.13263313965026774</c:v>
                </c:pt>
                <c:pt idx="104">
                  <c:v>0.13214767019876453</c:v>
                </c:pt>
                <c:pt idx="105">
                  <c:v>0.1316676995888594</c:v>
                </c:pt>
                <c:pt idx="106">
                  <c:v>0.13119347001702614</c:v>
                </c:pt>
                <c:pt idx="107">
                  <c:v>0.13072522108941392</c:v>
                </c:pt>
                <c:pt idx="108">
                  <c:v>0.1302631896830086</c:v>
                </c:pt>
                <c:pt idx="109">
                  <c:v>0.12980760979831141</c:v>
                </c:pt>
                <c:pt idx="110">
                  <c:v>0.12935871240359076</c:v>
                </c:pt>
                <c:pt idx="111">
                  <c:v>0.12891672527079887</c:v>
                </c:pt>
                <c:pt idx="112">
                  <c:v>0.12848187280329204</c:v>
                </c:pt>
                <c:pt idx="113">
                  <c:v>0.12805437585554277</c:v>
                </c:pt>
                <c:pt idx="114">
                  <c:v>0.12763445154508435</c:v>
                </c:pt>
                <c:pt idx="115">
                  <c:v>0.1272223130569631</c:v>
                </c:pt>
                <c:pt idx="116">
                  <c:v>0.12681816944102109</c:v>
                </c:pt>
                <c:pt idx="117">
                  <c:v>0.12642222540237902</c:v>
                </c:pt>
                <c:pt idx="118">
                  <c:v>0.12603468108552468</c:v>
                </c:pt>
                <c:pt idx="119">
                  <c:v>0.12565573185245504</c:v>
                </c:pt>
                <c:pt idx="120">
                  <c:v>0.12528556805535274</c:v>
                </c:pt>
                <c:pt idx="121">
                  <c:v>0.12492437480433094</c:v>
                </c:pt>
                <c:pt idx="122">
                  <c:v>0.12457233173078633</c:v>
                </c:pt>
                <c:pt idx="123">
                  <c:v>0.1242296127469658</c:v>
                </c:pt>
                <c:pt idx="124">
                  <c:v>0.12389638580235715</c:v>
                </c:pt>
                <c:pt idx="125">
                  <c:v>0.12357281263756136</c:v>
                </c:pt>
                <c:pt idx="126">
                  <c:v>0.1232590485363263</c:v>
                </c:pt>
                <c:pt idx="127">
                  <c:v>0.12295524207644269</c:v>
                </c:pt>
                <c:pt idx="128">
                  <c:v>0.12266153488023632</c:v>
                </c:pt>
                <c:pt idx="129">
                  <c:v>0.12237806136541209</c:v>
                </c:pt>
                <c:pt idx="130">
                  <c:v>0.12210494849702208</c:v>
                </c:pt>
                <c:pt idx="131">
                  <c:v>0.12184231554135271</c:v>
                </c:pt>
                <c:pt idx="132">
                  <c:v>0.12159027382255042</c:v>
                </c:pt>
                <c:pt idx="133">
                  <c:v>0.12134892648280915</c:v>
                </c:pt>
                <c:pt idx="134">
                  <c:v>0.12111836824696987</c:v>
                </c:pt>
                <c:pt idx="135">
                  <c:v>0.12089868519239116</c:v>
                </c:pt>
                <c:pt idx="136">
                  <c:v>0.12068995452496255</c:v>
                </c:pt>
                <c:pt idx="137">
                  <c:v>0.12049224436214134</c:v>
                </c:pt>
                <c:pt idx="138">
                  <c:v>0.12030561352390851</c:v>
                </c:pt>
                <c:pt idx="139">
                  <c:v>0.1201301113325336</c:v>
                </c:pt>
                <c:pt idx="140">
                  <c:v>0.1199657774220607</c:v>
                </c:pt>
                <c:pt idx="141">
                  <c:v>0.11981264155841331</c:v>
                </c:pt>
                <c:pt idx="142">
                  <c:v>0.11967072347103064</c:v>
                </c:pt>
                <c:pt idx="143">
                  <c:v>0.11954003269693557</c:v>
                </c:pt>
                <c:pt idx="144">
                  <c:v>0.11942056843813739</c:v>
                </c:pt>
                <c:pt idx="145">
                  <c:v>0.1193123194332576</c:v>
                </c:pt>
                <c:pt idx="146">
                  <c:v>0.11921526384426996</c:v>
                </c:pt>
                <c:pt idx="147">
                  <c:v>0.11912936915921048</c:v>
                </c:pt>
                <c:pt idx="148">
                  <c:v>0.11905459211171845</c:v>
                </c:pt>
                <c:pt idx="149">
                  <c:v>0.1189908786182329</c:v>
                </c:pt>
                <c:pt idx="150">
                  <c:v>0.11893816373364575</c:v>
                </c:pt>
                <c:pt idx="151">
                  <c:v>0.11889637162618673</c:v>
                </c:pt>
                <c:pt idx="152">
                  <c:v>0.11886541557227452</c:v>
                </c:pt>
                <c:pt idx="153">
                  <c:v>0.11884519797203032</c:v>
                </c:pt>
                <c:pt idx="154">
                  <c:v>0.11883561038610543</c:v>
                </c:pt>
                <c:pt idx="155">
                  <c:v>0.11883653359441616</c:v>
                </c:pt>
                <c:pt idx="156">
                  <c:v>0.11884783767733341</c:v>
                </c:pt>
                <c:pt idx="157">
                  <c:v>0.11886938211980089</c:v>
                </c:pt>
                <c:pt idx="158">
                  <c:v>0.11890101593879152</c:v>
                </c:pt>
                <c:pt idx="159">
                  <c:v>0.11894257783443662</c:v>
                </c:pt>
                <c:pt idx="160">
                  <c:v>0.11899389636508387</c:v>
                </c:pt>
                <c:pt idx="161">
                  <c:v>0.11905479014645136</c:v>
                </c:pt>
                <c:pt idx="162">
                  <c:v>0.11912506807495259</c:v>
                </c:pt>
                <c:pt idx="163">
                  <c:v>0.11920452957518222</c:v>
                </c:pt>
                <c:pt idx="164">
                  <c:v>0.11929296487143158</c:v>
                </c:pt>
                <c:pt idx="165">
                  <c:v>0.11939015528302629</c:v>
                </c:pt>
                <c:pt idx="166">
                  <c:v>0.11949587354314239</c:v>
                </c:pt>
                <c:pt idx="167">
                  <c:v>0.11960988414066989</c:v>
                </c:pt>
                <c:pt idx="168">
                  <c:v>0.11973194368456845</c:v>
                </c:pt>
                <c:pt idx="169">
                  <c:v>0.11986180129004938</c:v>
                </c:pt>
                <c:pt idx="170">
                  <c:v>0.11999919898580765</c:v>
                </c:pt>
                <c:pt idx="171">
                  <c:v>0.12014387214141233</c:v>
                </c:pt>
                <c:pt idx="172">
                  <c:v>0.12029554991385595</c:v>
                </c:pt>
                <c:pt idx="173">
                  <c:v>0.12045395571214829</c:v>
                </c:pt>
                <c:pt idx="174">
                  <c:v>0.1206188076787488</c:v>
                </c:pt>
                <c:pt idx="175">
                  <c:v>0.12078981918651756</c:v>
                </c:pt>
                <c:pt idx="176">
                  <c:v>0.12096669934977962</c:v>
                </c:pt>
                <c:pt idx="177">
                  <c:v>0.12114915354800811</c:v>
                </c:pt>
                <c:pt idx="178">
                  <c:v>0.12133688396055206</c:v>
                </c:pt>
                <c:pt idx="179">
                  <c:v>0.12152959011075518</c:v>
                </c:pt>
                <c:pt idx="180">
                  <c:v>0.12172696941776802</c:v>
                </c:pt>
                <c:pt idx="181">
                  <c:v>0.12192871775427472</c:v>
                </c:pt>
                <c:pt idx="182">
                  <c:v>0.12213453000834459</c:v>
                </c:pt>
                <c:pt idx="183">
                  <c:v>0.12234410064755442</c:v>
                </c:pt>
                <c:pt idx="184">
                  <c:v>0.12255712428353648</c:v>
                </c:pt>
                <c:pt idx="185">
                  <c:v>0.12277329623507394</c:v>
                </c:pt>
                <c:pt idx="186">
                  <c:v>0.12299231308787779</c:v>
                </c:pt>
                <c:pt idx="187">
                  <c:v>0.1232138732491985</c:v>
                </c:pt>
                <c:pt idx="188">
                  <c:v>0.12343767749543411</c:v>
                </c:pt>
                <c:pt idx="189">
                  <c:v>0.1236634295109458</c:v>
                </c:pt>
                <c:pt idx="190">
                  <c:v>0.12389083641633877</c:v>
                </c:pt>
                <c:pt idx="191">
                  <c:v>0.12411960928451415</c:v>
                </c:pt>
                <c:pt idx="192">
                  <c:v>0.12434946364287383</c:v>
                </c:pt>
                <c:pt idx="193">
                  <c:v>0.12458011996013572</c:v>
                </c:pt>
                <c:pt idx="194">
                  <c:v>0.12481130411629557</c:v>
                </c:pt>
                <c:pt idx="195">
                  <c:v>0.1250427478543765</c:v>
                </c:pt>
                <c:pt idx="196">
                  <c:v>0.12527418921269923</c:v>
                </c:pt>
                <c:pt idx="197">
                  <c:v>0.1255053729365137</c:v>
                </c:pt>
                <c:pt idx="198">
                  <c:v>0.12573605086794867</c:v>
                </c:pt>
                <c:pt idx="199">
                  <c:v>0.12596598231335118</c:v>
                </c:pt>
                <c:pt idx="200">
                  <c:v>0.12619493438720458</c:v>
                </c:pt>
                <c:pt idx="201">
                  <c:v>0.12642268233194137</c:v>
                </c:pt>
                <c:pt idx="202">
                  <c:v>0.12664900981308969</c:v>
                </c:pt>
                <c:pt idx="203">
                  <c:v>0.1268737091893152</c:v>
                </c:pt>
                <c:pt idx="204">
                  <c:v>0.1270965817570448</c:v>
                </c:pt>
                <c:pt idx="205">
                  <c:v>0.12731743796948952</c:v>
                </c:pt>
                <c:pt idx="206">
                  <c:v>0.12753609762999552</c:v>
                </c:pt>
                <c:pt idx="207">
                  <c:v>0.12775239005977684</c:v>
                </c:pt>
                <c:pt idx="208">
                  <c:v>0.12796615424019658</c:v>
                </c:pt>
                <c:pt idx="209">
                  <c:v>0.12817723892988236</c:v>
                </c:pt>
                <c:pt idx="210">
                  <c:v>0.12838550275705371</c:v>
                </c:pt>
                <c:pt idx="211">
                  <c:v>0.1285908142875547</c:v>
                </c:pt>
                <c:pt idx="212">
                  <c:v>0.12879305206917563</c:v>
                </c:pt>
                <c:pt idx="213">
                  <c:v>0.12899210465293459</c:v>
                </c:pt>
                <c:pt idx="214">
                  <c:v>0.12918787059207115</c:v>
                </c:pt>
                <c:pt idx="215">
                  <c:v>0.12938025841959239</c:v>
                </c:pt>
                <c:pt idx="216">
                  <c:v>0.1295691866052596</c:v>
                </c:pt>
                <c:pt idx="217">
                  <c:v>0.1297545834929873</c:v>
                </c:pt>
                <c:pt idx="218">
                  <c:v>0.12993638721965597</c:v>
                </c:pt>
                <c:pt idx="219">
                  <c:v>0.13011454561641261</c:v>
                </c:pt>
                <c:pt idx="220">
                  <c:v>0.1302890160935426</c:v>
                </c:pt>
                <c:pt idx="221">
                  <c:v>0.13045976551004998</c:v>
                </c:pt>
                <c:pt idx="222">
                  <c:v>0.13062677002909445</c:v>
                </c:pt>
                <c:pt idx="223">
                  <c:v>0.13079001496044765</c:v>
                </c:pt>
                <c:pt idx="224">
                  <c:v>0.13094949459114805</c:v>
                </c:pt>
                <c:pt idx="225">
                  <c:v>0.13110521200551886</c:v>
                </c:pt>
                <c:pt idx="226">
                  <c:v>0.13125717889572794</c:v>
                </c:pt>
                <c:pt idx="227">
                  <c:v>0.131405415364031</c:v>
                </c:pt>
                <c:pt idx="228">
                  <c:v>0.13154994971784353</c:v>
                </c:pt>
                <c:pt idx="229">
                  <c:v>0.13169081825873957</c:v>
                </c:pt>
                <c:pt idx="230">
                  <c:v>0.13182806506645908</c:v>
                </c:pt>
                <c:pt idx="231">
                  <c:v>0.13196174177896225</c:v>
                </c:pt>
                <c:pt idx="232">
                  <c:v>0.13209190736952275</c:v>
                </c:pt>
                <c:pt idx="233">
                  <c:v>0.13221862792181271</c:v>
                </c:pt>
                <c:pt idx="234">
                  <c:v>0.13234197640387638</c:v>
                </c:pt>
                <c:pt idx="235">
                  <c:v>0.13246203244182742</c:v>
                </c:pt>
                <c:pt idx="236">
                  <c:v>0.13257888209406199</c:v>
                </c:pt>
                <c:pt idx="237">
                  <c:v>0.13269261762669748</c:v>
                </c:pt>
                <c:pt idx="238">
                  <c:v>0.13280333729089872</c:v>
                </c:pt>
                <c:pt idx="239">
                  <c:v>0.13291114510267341</c:v>
                </c:pt>
                <c:pt idx="240">
                  <c:v>0.13301615062565864</c:v>
                </c:pt>
                <c:pt idx="241">
                  <c:v>0.13311846875734207</c:v>
                </c:pt>
                <c:pt idx="242">
                  <c:v>0.13321821951909715</c:v>
                </c:pt>
                <c:pt idx="243">
                  <c:v>0.13331552785033279</c:v>
                </c:pt>
                <c:pt idx="244">
                  <c:v>0.13341052340699011</c:v>
                </c:pt>
                <c:pt idx="245">
                  <c:v>0.13350334036454287</c:v>
                </c:pt>
                <c:pt idx="246">
                  <c:v>0.13359411722559358</c:v>
                </c:pt>
                <c:pt idx="247">
                  <c:v>0.13368299663207672</c:v>
                </c:pt>
                <c:pt idx="248">
                  <c:v>0.13377012518202303</c:v>
                </c:pt>
                <c:pt idx="249">
                  <c:v>0.13385565325076026</c:v>
                </c:pt>
                <c:pt idx="250">
                  <c:v>0.13393973481637228</c:v>
                </c:pt>
                <c:pt idx="251">
                  <c:v>0.13402252728916669</c:v>
                </c:pt>
                <c:pt idx="252">
                  <c:v>0.13410419134484658</c:v>
                </c:pt>
                <c:pt idx="253">
                  <c:v>0.13418489076102602</c:v>
                </c:pt>
                <c:pt idx="254">
                  <c:v>0.13426479225667318</c:v>
                </c:pt>
                <c:pt idx="255">
                  <c:v>0.13434406533401802</c:v>
                </c:pt>
                <c:pt idx="256">
                  <c:v>0.13442288212241676</c:v>
                </c:pt>
                <c:pt idx="257">
                  <c:v>0.13450141722362297</c:v>
                </c:pt>
                <c:pt idx="258">
                  <c:v>0.13457984755788147</c:v>
                </c:pt>
                <c:pt idx="259">
                  <c:v>0.13465835221022637</c:v>
                </c:pt>
                <c:pt idx="260">
                  <c:v>0.13473711227634133</c:v>
                </c:pt>
                <c:pt idx="261">
                  <c:v>0.13481631070731487</c:v>
                </c:pt>
                <c:pt idx="262">
                  <c:v>0.13489613215261276</c:v>
                </c:pt>
                <c:pt idx="263">
                  <c:v>0.13497676280056986</c:v>
                </c:pt>
                <c:pt idx="264">
                  <c:v>0.13505839021570656</c:v>
                </c:pt>
                <c:pt idx="265">
                  <c:v>0.13514120317216993</c:v>
                </c:pt>
                <c:pt idx="266">
                  <c:v>0.13522539148260243</c:v>
                </c:pt>
                <c:pt idx="267">
                  <c:v>0.13531114582175946</c:v>
                </c:pt>
                <c:pt idx="268">
                  <c:v>0.13539865754420344</c:v>
                </c:pt>
                <c:pt idx="269">
                  <c:v>0.13548811849543102</c:v>
                </c:pt>
                <c:pt idx="270">
                  <c:v>0.13557972081581118</c:v>
                </c:pt>
                <c:pt idx="271">
                  <c:v>0.13567365673674694</c:v>
                </c:pt>
                <c:pt idx="272">
                  <c:v>0.13577011836851177</c:v>
                </c:pt>
                <c:pt idx="273">
                  <c:v>0.13586929747924748</c:v>
                </c:pt>
                <c:pt idx="274">
                  <c:v>0.13597138526466584</c:v>
                </c:pt>
                <c:pt idx="275">
                  <c:v>0.13607657210804169</c:v>
                </c:pt>
                <c:pt idx="276">
                  <c:v>0.13618504733014236</c:v>
                </c:pt>
                <c:pt idx="277">
                  <c:v>0.13629699892880265</c:v>
                </c:pt>
                <c:pt idx="278">
                  <c:v>0.13641261330791207</c:v>
                </c:pt>
                <c:pt idx="279">
                  <c:v>0.13653207499565778</c:v>
                </c:pt>
                <c:pt idx="280">
                  <c:v>0.13665556635192933</c:v>
                </c:pt>
                <c:pt idx="281">
                  <c:v>0.13678326726487355</c:v>
                </c:pt>
                <c:pt idx="282">
                  <c:v>0.13691535483666384</c:v>
                </c:pt>
                <c:pt idx="283">
                  <c:v>0.1370520030586235</c:v>
                </c:pt>
                <c:pt idx="284">
                  <c:v>0.13719338247593527</c:v>
                </c:pt>
                <c:pt idx="285">
                  <c:v>0.13733965984224214</c:v>
                </c:pt>
                <c:pt idx="286">
                  <c:v>0.13749099776454193</c:v>
                </c:pt>
                <c:pt idx="287">
                  <c:v>0.1376475543388552</c:v>
                </c:pt>
                <c:pt idx="288">
                  <c:v>0.1378094827772389</c:v>
                </c:pt>
                <c:pt idx="289">
                  <c:v>0.13797693102680864</c:v>
                </c:pt>
                <c:pt idx="290">
                  <c:v>0.13815004138151302</c:v>
                </c:pt>
                <c:pt idx="291">
                  <c:v>0.13832895008749699</c:v>
                </c:pt>
                <c:pt idx="292">
                  <c:v>0.13851378694297511</c:v>
                </c:pt>
                <c:pt idx="293">
                  <c:v>0.13870467489361904</c:v>
                </c:pt>
                <c:pt idx="294">
                  <c:v>0.13890172962454969</c:v>
                </c:pt>
                <c:pt idx="295">
                  <c:v>0.13910505915010213</c:v>
                </c:pt>
                <c:pt idx="296">
                  <c:v>0.1393147634026087</c:v>
                </c:pt>
                <c:pt idx="297">
                  <c:v>0.13953093382152168</c:v>
                </c:pt>
                <c:pt idx="298">
                  <c:v>0.13975365294426684</c:v>
                </c:pt>
                <c:pt idx="299">
                  <c:v>0.13998299400028053</c:v>
                </c:pt>
                <c:pt idx="300">
                  <c:v>0.14021902050975435</c:v>
                </c:pt>
                <c:pt idx="301">
                  <c:v>0.14046178588865277</c:v>
                </c:pt>
                <c:pt idx="302">
                  <c:v>0.14071133306163233</c:v>
                </c:pt>
                <c:pt idx="303">
                  <c:v>0.14096769408452495</c:v>
                </c:pt>
                <c:pt idx="304">
                  <c:v>0.14123088977808868</c:v>
                </c:pt>
                <c:pt idx="305">
                  <c:v>0.14150092937476125</c:v>
                </c:pt>
                <c:pt idx="306">
                  <c:v>0.14177781018016455</c:v>
                </c:pt>
                <c:pt idx="307">
                  <c:v>0.14206151725113159</c:v>
                </c:pt>
                <c:pt idx="308">
                  <c:v>0.14235202309202372</c:v>
                </c:pt>
                <c:pt idx="309">
                  <c:v>0.14264928737110966</c:v>
                </c:pt>
                <c:pt idx="310">
                  <c:v>0.14295325665875519</c:v>
                </c:pt>
                <c:pt idx="311">
                  <c:v>0.14326386418915629</c:v>
                </c:pt>
                <c:pt idx="312">
                  <c:v>0.14358102964730979</c:v>
                </c:pt>
                <c:pt idx="313">
                  <c:v>0.14390465898287413</c:v>
                </c:pt>
                <c:pt idx="314">
                  <c:v>0.14423464425251589</c:v>
                </c:pt>
                <c:pt idx="315">
                  <c:v>0.14457086349227211</c:v>
                </c:pt>
                <c:pt idx="316">
                  <c:v>0.14491318062138611</c:v>
                </c:pt>
                <c:pt idx="317">
                  <c:v>0.14526144537898067</c:v>
                </c:pt>
                <c:pt idx="318">
                  <c:v>0.14561549329482959</c:v>
                </c:pt>
                <c:pt idx="319">
                  <c:v>0.14597514569539705</c:v>
                </c:pt>
                <c:pt idx="320">
                  <c:v>0.14634020974617457</c:v>
                </c:pt>
                <c:pt idx="321">
                  <c:v>0.14671047853122046</c:v>
                </c:pt>
                <c:pt idx="322">
                  <c:v>0.14708573117066842</c:v>
                </c:pt>
                <c:pt idx="323">
                  <c:v>0.1474657329768212</c:v>
                </c:pt>
                <c:pt idx="324">
                  <c:v>0.14785023564927841</c:v>
                </c:pt>
                <c:pt idx="325">
                  <c:v>0.1482389775093885</c:v>
                </c:pt>
                <c:pt idx="326">
                  <c:v>0.14863168377413449</c:v>
                </c:pt>
                <c:pt idx="327">
                  <c:v>0.1490280668693803</c:v>
                </c:pt>
                <c:pt idx="328">
                  <c:v>0.14942782678221572</c:v>
                </c:pt>
                <c:pt idx="329">
                  <c:v>0.1498306514519557</c:v>
                </c:pt>
                <c:pt idx="330">
                  <c:v>0.1502362171991381</c:v>
                </c:pt>
                <c:pt idx="331">
                  <c:v>0.15064418919168646</c:v>
                </c:pt>
                <c:pt idx="332">
                  <c:v>0.15105422194718177</c:v>
                </c:pt>
                <c:pt idx="333">
                  <c:v>0.1514659598700259</c:v>
                </c:pt>
                <c:pt idx="334">
                  <c:v>0.151879037822055</c:v>
                </c:pt>
                <c:pt idx="335">
                  <c:v>0.1522930817249869</c:v>
                </c:pt>
                <c:pt idx="336">
                  <c:v>0.15270770919291154</c:v>
                </c:pt>
                <c:pt idx="337">
                  <c:v>0.15312253019284566</c:v>
                </c:pt>
                <c:pt idx="338">
                  <c:v>0.15353714773121577</c:v>
                </c:pt>
                <c:pt idx="339">
                  <c:v>0.15395115856398714</c:v>
                </c:pt>
                <c:pt idx="340">
                  <c:v>0.15436415392800779</c:v>
                </c:pt>
                <c:pt idx="341">
                  <c:v>0.15477572029101277</c:v>
                </c:pt>
                <c:pt idx="342">
                  <c:v>0.15518544011763485</c:v>
                </c:pt>
                <c:pt idx="343">
                  <c:v>0.15559289264866277</c:v>
                </c:pt>
                <c:pt idx="344">
                  <c:v>0.15599765469072518</c:v>
                </c:pt>
                <c:pt idx="345">
                  <c:v>0.15639930141351879</c:v>
                </c:pt>
                <c:pt idx="346">
                  <c:v>0.15679740715166948</c:v>
                </c:pt>
                <c:pt idx="347">
                  <c:v>0.15719154620829254</c:v>
                </c:pt>
                <c:pt idx="348">
                  <c:v>0.15758129365734233</c:v>
                </c:pt>
                <c:pt idx="349">
                  <c:v>0.15796622614184413</c:v>
                </c:pt>
                <c:pt idx="350">
                  <c:v>0.15834592266517419</c:v>
                </c:pt>
                <c:pt idx="351">
                  <c:v>0.15871996537260372</c:v>
                </c:pt>
                <c:pt idx="352">
                  <c:v>0.15908794032041484</c:v>
                </c:pt>
                <c:pt idx="353">
                  <c:v>0.15944943823000809</c:v>
                </c:pt>
                <c:pt idx="354">
                  <c:v>0.15980405522452287</c:v>
                </c:pt>
                <c:pt idx="355">
                  <c:v>0.1601513935456553</c:v>
                </c:pt>
                <c:pt idx="356">
                  <c:v>0.16049106224848619</c:v>
                </c:pt>
                <c:pt idx="357">
                  <c:v>0.16082267787230359</c:v>
                </c:pt>
                <c:pt idx="358">
                  <c:v>0.16114586508557771</c:v>
                </c:pt>
                <c:pt idx="359">
                  <c:v>0.16146025730341793</c:v>
                </c:pt>
                <c:pt idx="360">
                  <c:v>0.1617654972760425</c:v>
                </c:pt>
                <c:pt idx="361">
                  <c:v>0.16206123764696309</c:v>
                </c:pt>
                <c:pt idx="362">
                  <c:v>0.16234714147978926</c:v>
                </c:pt>
                <c:pt idx="363">
                  <c:v>0.16262288275275372</c:v>
                </c:pt>
                <c:pt idx="364">
                  <c:v>0.16288814682023012</c:v>
                </c:pt>
                <c:pt idx="365">
                  <c:v>0.16314263084071998</c:v>
                </c:pt>
              </c:numCache>
            </c:numRef>
          </c:val>
          <c:smooth val="0"/>
        </c:ser>
        <c:dLbls>
          <c:showLegendKey val="0"/>
          <c:showVal val="0"/>
          <c:showCatName val="0"/>
          <c:showSerName val="0"/>
          <c:showPercent val="0"/>
          <c:showBubbleSize val="0"/>
        </c:dLbls>
        <c:marker val="1"/>
        <c:smooth val="0"/>
        <c:axId val="113454080"/>
        <c:axId val="113459968"/>
      </c:lineChart>
      <c:catAx>
        <c:axId val="113454080"/>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113459968"/>
        <c:crosses val="autoZero"/>
        <c:auto val="1"/>
        <c:lblAlgn val="ctr"/>
        <c:lblOffset val="100"/>
        <c:noMultiLvlLbl val="0"/>
      </c:catAx>
      <c:valAx>
        <c:axId val="113459968"/>
        <c:scaling>
          <c:orientation val="minMax"/>
          <c:max val="0.5"/>
          <c:min val="0"/>
        </c:scaling>
        <c:delete val="0"/>
        <c:axPos val="l"/>
        <c:majorGridlines/>
        <c:numFmt formatCode="h:mm:ss;@" sourceLinked="1"/>
        <c:majorTickMark val="out"/>
        <c:minorTickMark val="none"/>
        <c:tickLblPos val="nextTo"/>
        <c:txPr>
          <a:bodyPr rot="0" vert="horz"/>
          <a:lstStyle/>
          <a:p>
            <a:pPr>
              <a:defRPr/>
            </a:pPr>
            <a:endParaRPr lang="en-US"/>
          </a:p>
        </c:txPr>
        <c:crossAx val="113454080"/>
        <c:crosses val="autoZero"/>
        <c:crossBetween val="between"/>
        <c:majorUnit val="0.125"/>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3</xdr:col>
      <xdr:colOff>0</xdr:colOff>
      <xdr:row>29</xdr:row>
      <xdr:rowOff>0</xdr:rowOff>
    </xdr:to>
    <xdr:graphicFrame macro="">
      <xdr:nvGraphicFramePr>
        <xdr:cNvPr id="112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0</xdr:rowOff>
    </xdr:from>
    <xdr:to>
      <xdr:col>3</xdr:col>
      <xdr:colOff>0</xdr:colOff>
      <xdr:row>40</xdr:row>
      <xdr:rowOff>0</xdr:rowOff>
    </xdr:to>
    <xdr:graphicFrame macro="">
      <xdr:nvGraphicFramePr>
        <xdr:cNvPr id="112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40</xdr:row>
      <xdr:rowOff>0</xdr:rowOff>
    </xdr:from>
    <xdr:to>
      <xdr:col>3</xdr:col>
      <xdr:colOff>0</xdr:colOff>
      <xdr:row>51</xdr:row>
      <xdr:rowOff>0</xdr:rowOff>
    </xdr:to>
    <xdr:graphicFrame macro="">
      <xdr:nvGraphicFramePr>
        <xdr:cNvPr id="112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51</xdr:row>
      <xdr:rowOff>0</xdr:rowOff>
    </xdr:from>
    <xdr:to>
      <xdr:col>3</xdr:col>
      <xdr:colOff>0</xdr:colOff>
      <xdr:row>62</xdr:row>
      <xdr:rowOff>0</xdr:rowOff>
    </xdr:to>
    <xdr:graphicFrame macro="">
      <xdr:nvGraphicFramePr>
        <xdr:cNvPr id="11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61</xdr:row>
      <xdr:rowOff>180975</xdr:rowOff>
    </xdr:from>
    <xdr:to>
      <xdr:col>3</xdr:col>
      <xdr:colOff>0</xdr:colOff>
      <xdr:row>72</xdr:row>
      <xdr:rowOff>180975</xdr:rowOff>
    </xdr:to>
    <xdr:graphicFrame macro="">
      <xdr:nvGraphicFramePr>
        <xdr:cNvPr id="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7</xdr:row>
      <xdr:rowOff>9525</xdr:rowOff>
    </xdr:from>
    <xdr:to>
      <xdr:col>3</xdr:col>
      <xdr:colOff>0</xdr:colOff>
      <xdr:row>18</xdr:row>
      <xdr:rowOff>9525</xdr:rowOff>
    </xdr:to>
    <xdr:graphicFrame macro="">
      <xdr:nvGraphicFramePr>
        <xdr:cNvPr id="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22"/>
  <sheetViews>
    <sheetView tabSelected="1" workbookViewId="0"/>
  </sheetViews>
  <sheetFormatPr defaultRowHeight="15" x14ac:dyDescent="0.25"/>
  <cols>
    <col min="1" max="1" width="32.140625" customWidth="1"/>
    <col min="2" max="2" width="9.28515625" customWidth="1"/>
  </cols>
  <sheetData>
    <row r="1" spans="1:10" ht="18.75" x14ac:dyDescent="0.3">
      <c r="A1" s="12" t="s">
        <v>39</v>
      </c>
    </row>
    <row r="3" spans="1:10" ht="30" customHeight="1" x14ac:dyDescent="0.25">
      <c r="A3" s="14" t="s">
        <v>40</v>
      </c>
      <c r="B3" s="14"/>
      <c r="C3" s="14"/>
      <c r="D3" s="14"/>
      <c r="E3" s="14"/>
      <c r="F3" s="14"/>
      <c r="G3" s="14"/>
      <c r="H3" s="14"/>
      <c r="I3" s="14"/>
      <c r="J3" s="14"/>
    </row>
    <row r="5" spans="1:10" ht="45" customHeight="1" x14ac:dyDescent="0.25">
      <c r="A5" s="14" t="s">
        <v>41</v>
      </c>
      <c r="B5" s="14"/>
      <c r="C5" s="14"/>
      <c r="D5" s="14"/>
      <c r="E5" s="14"/>
      <c r="F5" s="14"/>
      <c r="G5" s="14"/>
      <c r="H5" s="14"/>
      <c r="I5" s="14"/>
      <c r="J5" s="14"/>
    </row>
    <row r="7" spans="1:10" ht="45" customHeight="1" x14ac:dyDescent="0.25">
      <c r="A7" s="14" t="s">
        <v>42</v>
      </c>
      <c r="B7" s="14"/>
      <c r="C7" s="14"/>
      <c r="D7" s="14"/>
      <c r="E7" s="14"/>
      <c r="F7" s="14"/>
      <c r="G7" s="14"/>
      <c r="H7" s="14"/>
      <c r="I7" s="14"/>
      <c r="J7" s="14"/>
    </row>
    <row r="9" spans="1:10" ht="30" customHeight="1" x14ac:dyDescent="0.25">
      <c r="A9" s="14" t="s">
        <v>49</v>
      </c>
      <c r="B9" s="14"/>
      <c r="C9" s="14"/>
      <c r="D9" s="14"/>
      <c r="E9" s="14"/>
      <c r="F9" s="14"/>
      <c r="G9" s="14"/>
      <c r="H9" s="14"/>
      <c r="I9" s="14"/>
      <c r="J9" s="14"/>
    </row>
    <row r="11" spans="1:10" x14ac:dyDescent="0.25">
      <c r="B11" s="13" t="s">
        <v>43</v>
      </c>
    </row>
    <row r="12" spans="1:10" x14ac:dyDescent="0.25">
      <c r="B12" t="s">
        <v>44</v>
      </c>
      <c r="C12" t="s">
        <v>45</v>
      </c>
      <c r="D12" t="s">
        <v>47</v>
      </c>
      <c r="E12" t="s">
        <v>46</v>
      </c>
      <c r="F12" t="s">
        <v>48</v>
      </c>
    </row>
    <row r="13" spans="1:10" x14ac:dyDescent="0.25">
      <c r="A13" t="s">
        <v>35</v>
      </c>
      <c r="B13" s="5">
        <v>31.235071999999999</v>
      </c>
      <c r="C13">
        <v>51.507399999999997</v>
      </c>
      <c r="D13">
        <v>-37.813600000000001</v>
      </c>
      <c r="E13">
        <v>40.712800000000001</v>
      </c>
      <c r="F13">
        <v>49.282699999999998</v>
      </c>
    </row>
    <row r="14" spans="1:10" x14ac:dyDescent="0.25">
      <c r="A14" t="s">
        <v>36</v>
      </c>
      <c r="B14" s="5">
        <v>76.498846</v>
      </c>
      <c r="C14">
        <v>-0.1278</v>
      </c>
      <c r="D14">
        <v>144.9631</v>
      </c>
      <c r="E14">
        <v>-74.006</v>
      </c>
      <c r="F14">
        <v>-123.1207</v>
      </c>
    </row>
    <row r="15" spans="1:10" x14ac:dyDescent="0.25">
      <c r="A15" t="s">
        <v>37</v>
      </c>
      <c r="B15" s="5">
        <v>5.5</v>
      </c>
      <c r="C15">
        <v>0</v>
      </c>
      <c r="D15">
        <v>11</v>
      </c>
      <c r="E15">
        <v>-5</v>
      </c>
      <c r="F15">
        <v>-8</v>
      </c>
    </row>
    <row r="16" spans="1:10" x14ac:dyDescent="0.25">
      <c r="A16" t="s">
        <v>9</v>
      </c>
      <c r="B16" s="9">
        <v>0.5</v>
      </c>
      <c r="C16" s="9">
        <v>0.5</v>
      </c>
      <c r="D16" s="9">
        <v>0.5</v>
      </c>
      <c r="E16" s="9">
        <v>0.5</v>
      </c>
      <c r="F16" s="9">
        <v>0.5</v>
      </c>
    </row>
    <row r="17" spans="1:10" x14ac:dyDescent="0.25">
      <c r="A17" t="s">
        <v>19</v>
      </c>
      <c r="B17" s="5">
        <v>2019</v>
      </c>
      <c r="C17">
        <v>2019</v>
      </c>
      <c r="D17">
        <v>2019</v>
      </c>
      <c r="E17">
        <v>2019</v>
      </c>
      <c r="F17">
        <v>2019</v>
      </c>
    </row>
    <row r="20" spans="1:10" ht="45" customHeight="1" x14ac:dyDescent="0.25">
      <c r="A20" s="14" t="s">
        <v>50</v>
      </c>
      <c r="B20" s="14"/>
      <c r="C20" s="14"/>
      <c r="D20" s="14"/>
      <c r="E20" s="14"/>
      <c r="F20" s="14"/>
      <c r="G20" s="14"/>
      <c r="H20" s="14"/>
      <c r="I20" s="14"/>
      <c r="J20" s="14"/>
    </row>
    <row r="22" spans="1:10" ht="105" customHeight="1" x14ac:dyDescent="0.25">
      <c r="A22" s="14" t="s">
        <v>51</v>
      </c>
      <c r="B22" s="14"/>
      <c r="C22" s="14"/>
      <c r="D22" s="14"/>
      <c r="E22" s="14"/>
      <c r="F22" s="14"/>
      <c r="G22" s="14"/>
      <c r="H22" s="14"/>
      <c r="I22" s="14"/>
      <c r="J22" s="14"/>
    </row>
  </sheetData>
  <mergeCells count="6">
    <mergeCell ref="A9:J9"/>
    <mergeCell ref="A20:J20"/>
    <mergeCell ref="A22:J22"/>
    <mergeCell ref="A3:J3"/>
    <mergeCell ref="A7:J7"/>
    <mergeCell ref="A5:J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367"/>
  <sheetViews>
    <sheetView workbookViewId="0">
      <selection sqref="A1:C1"/>
    </sheetView>
  </sheetViews>
  <sheetFormatPr defaultRowHeight="15" x14ac:dyDescent="0.25"/>
  <cols>
    <col min="1" max="1" width="32.140625" customWidth="1"/>
    <col min="2" max="2" width="9.28515625" customWidth="1"/>
    <col min="3" max="3" width="16.7109375" customWidth="1"/>
    <col min="4" max="4" width="10.85546875" bestFit="1" customWidth="1"/>
    <col min="5" max="5" width="10.85546875" customWidth="1"/>
    <col min="6" max="6" width="10.140625" customWidth="1"/>
    <col min="7" max="7" width="10.7109375" customWidth="1"/>
    <col min="8" max="10" width="10.140625" customWidth="1"/>
    <col min="11" max="11" width="3.42578125" customWidth="1"/>
    <col min="12" max="12" width="9.7109375" customWidth="1"/>
    <col min="13" max="13" width="12.85546875" customWidth="1"/>
    <col min="14" max="14" width="11.85546875" customWidth="1"/>
    <col min="15" max="15" width="3.42578125" customWidth="1"/>
    <col min="16" max="16" width="9.85546875" customWidth="1"/>
    <col min="29" max="30" width="10.28515625" customWidth="1"/>
    <col min="31" max="31" width="10.140625" customWidth="1"/>
    <col min="37" max="37" width="10.5703125" customWidth="1"/>
  </cols>
  <sheetData>
    <row r="1" spans="1:39" ht="90" x14ac:dyDescent="0.25">
      <c r="A1" s="15" t="s">
        <v>38</v>
      </c>
      <c r="B1" s="16"/>
      <c r="C1" s="16"/>
      <c r="D1" s="4" t="s">
        <v>4</v>
      </c>
      <c r="E1" s="10" t="s">
        <v>32</v>
      </c>
      <c r="F1" s="4" t="s">
        <v>20</v>
      </c>
      <c r="G1" s="4" t="s">
        <v>21</v>
      </c>
      <c r="H1" s="4" t="s">
        <v>23</v>
      </c>
      <c r="I1" s="4" t="s">
        <v>33</v>
      </c>
      <c r="J1" s="4" t="s">
        <v>34</v>
      </c>
      <c r="K1" s="4"/>
      <c r="L1" s="4" t="s">
        <v>0</v>
      </c>
      <c r="M1" s="4" t="s">
        <v>5</v>
      </c>
      <c r="N1" s="4" t="s">
        <v>6</v>
      </c>
      <c r="O1" s="4"/>
      <c r="P1" s="4" t="s">
        <v>26</v>
      </c>
      <c r="Q1" s="4" t="s">
        <v>27</v>
      </c>
      <c r="R1" s="4" t="s">
        <v>8</v>
      </c>
      <c r="S1" s="4" t="s">
        <v>7</v>
      </c>
      <c r="T1" s="4" t="s">
        <v>28</v>
      </c>
      <c r="U1" s="4" t="s">
        <v>29</v>
      </c>
      <c r="V1" s="4" t="s">
        <v>10</v>
      </c>
      <c r="W1" s="4" t="s">
        <v>30</v>
      </c>
      <c r="X1" s="4" t="s">
        <v>24</v>
      </c>
      <c r="Y1" s="4" t="s">
        <v>25</v>
      </c>
      <c r="Z1" s="4" t="s">
        <v>31</v>
      </c>
      <c r="AA1" s="4" t="s">
        <v>16</v>
      </c>
      <c r="AB1" s="4" t="s">
        <v>11</v>
      </c>
      <c r="AC1" s="4" t="s">
        <v>1</v>
      </c>
      <c r="AD1" s="4" t="s">
        <v>15</v>
      </c>
      <c r="AE1" s="4" t="s">
        <v>22</v>
      </c>
      <c r="AF1" s="4" t="s">
        <v>2</v>
      </c>
      <c r="AG1" s="4" t="s">
        <v>3</v>
      </c>
      <c r="AH1" s="4" t="s">
        <v>13</v>
      </c>
      <c r="AI1" s="4" t="s">
        <v>12</v>
      </c>
      <c r="AJ1" s="4" t="s">
        <v>18</v>
      </c>
      <c r="AK1" s="4" t="s">
        <v>17</v>
      </c>
      <c r="AL1" s="4" t="s">
        <v>14</v>
      </c>
    </row>
    <row r="2" spans="1:39" x14ac:dyDescent="0.25">
      <c r="A2" t="s">
        <v>35</v>
      </c>
      <c r="B2" s="5">
        <v>31.235071999999999</v>
      </c>
      <c r="D2" s="1">
        <f>DATEVALUE("1/1/"&amp;$B$6)</f>
        <v>43466</v>
      </c>
      <c r="E2" s="11">
        <f>F2-J2</f>
        <v>0.16320342682229122</v>
      </c>
      <c r="F2" s="7">
        <f t="shared" ref="F2:F65" si="0">(AE2*1440-AD2*4)/1440</f>
        <v>0.30742263265048309</v>
      </c>
      <c r="G2" s="7">
        <f t="shared" ref="G2:G65" si="1">(AE2*1440+AD2*4)/1440</f>
        <v>0.73054580933771562</v>
      </c>
      <c r="H2">
        <f t="shared" ref="H2:H65" si="2">8*AD2</f>
        <v>609.29737442961493</v>
      </c>
      <c r="I2">
        <f>1440-H2</f>
        <v>830.70262557038507</v>
      </c>
      <c r="J2" s="8">
        <f>(I2/4)/1440</f>
        <v>0.14421920582819187</v>
      </c>
      <c r="L2" s="7">
        <f>$B$5</f>
        <v>0.5</v>
      </c>
      <c r="M2" s="2">
        <f>D2+2415018.5+L2-$B$4/24</f>
        <v>2458484.7708333335</v>
      </c>
      <c r="N2" s="3">
        <f>(M2-2451545)/36525</f>
        <v>0.1900005703855849</v>
      </c>
      <c r="P2">
        <f>MOD(280.46646+N2*(36000.76983 + N2*0.0003032),360)</f>
        <v>280.63327296574153</v>
      </c>
      <c r="Q2">
        <f>357.52911+N2*(35999.05029 - 0.0001537*N2)</f>
        <v>7197.3691928907519</v>
      </c>
      <c r="R2">
        <f>0.016708634-N2*(0.000042037+0.0000001267*N2)</f>
        <v>1.6700642372125239E-2</v>
      </c>
      <c r="S2">
        <f>SIN(RADIANS(Q2))*(1.914602-N2*(0.004817+0.000014*N2))+SIN(RADIANS(2*Q2))*(0.019993-0.000101*N2)+SIN(RADIANS(3*Q2))*0.000289</f>
        <v>-8.9709768017049912E-2</v>
      </c>
      <c r="T2">
        <f>P2+S2</f>
        <v>280.5435631977245</v>
      </c>
      <c r="U2">
        <f>Q2+S2</f>
        <v>7197.2794831227347</v>
      </c>
      <c r="V2">
        <f>(1.000001018*(1-R2*R2))/(1+R2*COS(RADIANS(U2)))</f>
        <v>0.98331856319173372</v>
      </c>
      <c r="W2">
        <f>T2-0.00569-0.00478*SIN(RADIANS(125.04-1934.136*N2))</f>
        <v>280.53363533162297</v>
      </c>
      <c r="X2">
        <f>23+(26+((21.448-N2*(46.815+N2*(0.00059-N2*0.001813))))/60)/60</f>
        <v>23.436820309564929</v>
      </c>
      <c r="Y2">
        <f>X2+0.00256*COS(RADIANS(125.04-1934.136*N2))</f>
        <v>23.435636130873903</v>
      </c>
      <c r="Z2">
        <f>DEGREES(ATAN2(COS(RADIANS(W2)),COS(RADIANS(Y2))*SIN(RADIANS(W2))))</f>
        <v>-78.543341846462084</v>
      </c>
      <c r="AA2">
        <f>DEGREES(ASIN(SIN(RADIANS(Y2))*SIN(RADIANS(W2))))</f>
        <v>-23.017743673237643</v>
      </c>
      <c r="AB2">
        <f>TAN(RADIANS(Y2/2))*TAN(RADIANS(Y2/2))</f>
        <v>4.3020727594318658E-2</v>
      </c>
      <c r="AC2">
        <f>4*DEGREES(AB2*SIN(2*RADIANS(P2))-2*R2*SIN(RADIANS(Q2))+4*R2*AB2*SIN(RADIANS(Q2))*COS(2*RADIANS(P2))-0.5*AB2*AB2*SIN(4*RADIANS(P2))-1.25*R2*R2*SIN(2*RADIANS(Q2)))</f>
        <v>-3.3326622315030838</v>
      </c>
      <c r="AD2">
        <f>DEGREES(ACOS(COS(RADIANS(90.833))/(COS(RADIANS($B$2))*COS(RADIANS(AA2)))-TAN(RADIANS($B$2))*TAN(RADIANS(AA2))))</f>
        <v>76.162171803701867</v>
      </c>
      <c r="AE2" s="7">
        <f>(720-4*$B$3-AC2+$B$4*60)/1440</f>
        <v>0.51898422099409935</v>
      </c>
      <c r="AF2">
        <f t="shared" ref="AF2:AF65" si="3">MOD(L2*1440+AC2+4*$B$3-60*$B$4,1440)</f>
        <v>692.66272176849702</v>
      </c>
      <c r="AG2">
        <f>IF(AF2/4&lt;0,AF2/4+180,AF2/4-180)</f>
        <v>-6.8343195578757445</v>
      </c>
      <c r="AH2">
        <f t="shared" ref="AH2:AH65" si="4">DEGREES(ACOS(SIN(RADIANS($B$2))*SIN(RADIANS(AA2))+COS(RADIANS($B$2))*COS(RADIANS(AA2))*COS(RADIANS(AG2))))</f>
        <v>54.646609463671219</v>
      </c>
      <c r="AI2">
        <f>90-AH2</f>
        <v>35.353390536328781</v>
      </c>
      <c r="AJ2">
        <f>IF(AI2&gt;85,0,IF(AI2&gt;5,58.1/TAN(RADIANS(AI2))-0.07/POWER(TAN(RADIANS(AI2)),3)+0.000086/POWER(TAN(RADIANS(AI2)),5),IF(AI2&gt;-0.575,1735+AI2*(-518.2+AI2*(103.4+AI2*(-12.79+AI2*0.711))),-20.772/TAN(RADIANS(AI2)))))/3600</f>
        <v>2.2694468366166311E-2</v>
      </c>
      <c r="AK2">
        <f>AI2+AJ2</f>
        <v>35.37608500469495</v>
      </c>
      <c r="AL2">
        <f t="shared" ref="AL2:AL65" si="5">IF(AG2&gt;0,MOD(DEGREES(ACOS(((SIN(RADIANS($B$2))*COS(RADIANS(AH2)))-SIN(RADIANS(AA2)))/(COS(RADIANS($B$2))*SIN(RADIANS(AH2)))))+180,360),MOD(540-DEGREES(ACOS(((SIN(RADIANS($B$2))*COS(RADIANS(AH2)))-SIN(RADIANS(AA2)))/(COS(RADIANS($B$2))*SIN(RADIANS(AH2))))),360))</f>
        <v>172.28259423032773</v>
      </c>
      <c r="AM2" s="6"/>
    </row>
    <row r="3" spans="1:39" x14ac:dyDescent="0.25">
      <c r="A3" t="s">
        <v>36</v>
      </c>
      <c r="B3" s="5">
        <v>76.498846</v>
      </c>
      <c r="D3" s="1">
        <f>D2+1</f>
        <v>43467</v>
      </c>
      <c r="E3" s="11">
        <f t="shared" ref="E3:E66" si="6">F3-J3</f>
        <v>0.16344409961582035</v>
      </c>
      <c r="F3" s="7">
        <f t="shared" si="0"/>
        <v>0.30757795013064759</v>
      </c>
      <c r="G3" s="7">
        <f t="shared" si="1"/>
        <v>0.73104254807133862</v>
      </c>
      <c r="H3">
        <f t="shared" si="2"/>
        <v>609.78902103459507</v>
      </c>
      <c r="I3">
        <f t="shared" ref="I3:I66" si="7">1440-H3</f>
        <v>830.21097896540493</v>
      </c>
      <c r="J3" s="8">
        <f t="shared" ref="J3:J66" si="8">(I3/4)/1440</f>
        <v>0.14413385051482724</v>
      </c>
      <c r="L3" s="7">
        <f t="shared" ref="L3:L66" si="9">$B$5</f>
        <v>0.5</v>
      </c>
      <c r="M3" s="2">
        <f t="shared" ref="M3:M66" si="10">D3+2415018.5+L3-$B$4/24</f>
        <v>2458485.7708333335</v>
      </c>
      <c r="N3" s="3">
        <f t="shared" ref="N3:N66" si="11">(M3-2451545)/36525</f>
        <v>0.19002794889345623</v>
      </c>
      <c r="P3">
        <f t="shared" ref="P3:P66" si="12">MOD(280.46646+N3*(36000.76983 + N3*0.0003032),360)</f>
        <v>281.61892032906053</v>
      </c>
      <c r="Q3">
        <f t="shared" ref="Q3:Q66" si="13">357.52911+N3*(35999.05029 - 0.0001537*N3)</f>
        <v>7198.354793170879</v>
      </c>
      <c r="R3">
        <f t="shared" ref="R3:R66" si="14">0.016708634-N3*(0.000042037+0.0000001267*N3)</f>
        <v>1.6700641219896638E-2</v>
      </c>
      <c r="S3">
        <f t="shared" ref="S3:S66" si="15">SIN(RADIANS(Q3))*(1.914602-N3*(0.004817+0.000014*N3))+SIN(RADIANS(2*Q3))*(0.019993-0.000101*N3)+SIN(RADIANS(3*Q3))*0.000289</f>
        <v>-5.6113861873109946E-2</v>
      </c>
      <c r="T3">
        <f t="shared" ref="T3:T66" si="16">P3+S3</f>
        <v>281.56280646718744</v>
      </c>
      <c r="U3">
        <f t="shared" ref="U3:U66" si="17">Q3+S3</f>
        <v>7198.2986793090058</v>
      </c>
      <c r="V3">
        <f t="shared" ref="V3:V66" si="18">(1.000001018*(1-R3*R3))/(1+R3*COS(RADIANS(U3)))</f>
        <v>0.98330748001812396</v>
      </c>
      <c r="W3">
        <f t="shared" ref="W3:W66" si="19">T3-0.00569-0.00478*SIN(RADIANS(125.04-1934.136*N3))</f>
        <v>281.55287655937411</v>
      </c>
      <c r="X3">
        <f t="shared" ref="X3:X66" si="20">23+(26+((21.448-N3*(46.815+N3*(0.00059-N3*0.001813))))/60)/60</f>
        <v>23.436819953530041</v>
      </c>
      <c r="Y3">
        <f t="shared" ref="Y3:Y66" si="21">X3+0.00256*COS(RADIANS(125.04-1934.136*N3))</f>
        <v>23.435637872996516</v>
      </c>
      <c r="Z3">
        <f t="shared" ref="Z3:Z66" si="22">DEGREES(ATAN2(COS(RADIANS(W3)),COS(RADIANS(Y3))*SIN(RADIANS(W3))))</f>
        <v>-77.440072379328754</v>
      </c>
      <c r="AA3">
        <f t="shared" ref="AA3:AA66" si="23">DEGREES(ASIN(SIN(RADIANS(Y3))*SIN(RADIANS(W3))))</f>
        <v>-22.933407077139194</v>
      </c>
      <c r="AB3">
        <f t="shared" ref="AB3:AB66" si="24">TAN(RADIANS(Y3/2))*TAN(RADIANS(Y3/2))</f>
        <v>4.3020734172228514E-2</v>
      </c>
      <c r="AC3">
        <f t="shared" ref="AC3:AC66" si="25">4*DEGREES(AB3*SIN(2*RADIANS(P3))-2*R3*SIN(RADIANS(Q3))+4*R3*AB3*SIN(RADIANS(Q3))*COS(2*RADIANS(P3))-0.5*AB3*AB3*SIN(4*RADIANS(P3))-1.25*R3*R3*SIN(2*RADIANS(Q3)))</f>
        <v>-3.8021427054300867</v>
      </c>
      <c r="AD3">
        <f t="shared" ref="AD3:AD66" si="26">DEGREES(ACOS(COS(RADIANS(90.833))/(COS(RADIANS($B$2))*COS(RADIANS(AA3)))-TAN(RADIANS($B$2))*TAN(RADIANS(AA3))))</f>
        <v>76.223627629324383</v>
      </c>
      <c r="AE3" s="7">
        <f t="shared" ref="AE3:AE66" si="27">(720-4*$B$3-AC3+$B$4*60)/1440</f>
        <v>0.5193102491009931</v>
      </c>
      <c r="AF3">
        <f t="shared" si="3"/>
        <v>692.19324129456982</v>
      </c>
      <c r="AG3">
        <f t="shared" ref="AG3:AG66" si="28">IF(AF3/4&lt;0,AF3/4+180,AF3/4-180)</f>
        <v>-6.951689676357546</v>
      </c>
      <c r="AH3">
        <f t="shared" si="4"/>
        <v>54.576545696674373</v>
      </c>
      <c r="AI3">
        <f t="shared" ref="AI3:AI66" si="29">90-AH3</f>
        <v>35.423454303325627</v>
      </c>
      <c r="AJ3">
        <f t="shared" ref="AJ3:AJ66" si="30">IF(AI3&gt;85,0,IF(AI3&gt;5,58.1/TAN(RADIANS(AI3))-0.07/POWER(TAN(RADIANS(AI3)),3)+0.000086/POWER(TAN(RADIANS(AI3)),5),IF(AI3&gt;-0.575,1735+AI3*(-518.2+AI3*(103.4+AI3*(-12.79+AI3*0.711))),-20.772/TAN(RADIANS(AI3)))))/3600</f>
        <v>2.2636042687135188E-2</v>
      </c>
      <c r="AK3">
        <f t="shared" ref="AK3:AK66" si="31">AI3+AJ3</f>
        <v>35.44609034601276</v>
      </c>
      <c r="AL3">
        <f t="shared" si="5"/>
        <v>172.13807846711666</v>
      </c>
    </row>
    <row r="4" spans="1:39" x14ac:dyDescent="0.25">
      <c r="A4" t="s">
        <v>37</v>
      </c>
      <c r="B4" s="5">
        <v>5.5</v>
      </c>
      <c r="D4" s="1">
        <f t="shared" ref="D4:D67" si="32">D3+1</f>
        <v>43468</v>
      </c>
      <c r="E4" s="11">
        <f t="shared" si="6"/>
        <v>0.16367335819223575</v>
      </c>
      <c r="F4" s="7">
        <f t="shared" si="0"/>
        <v>0.3077142887842923</v>
      </c>
      <c r="G4" s="7">
        <f t="shared" si="1"/>
        <v>0.73155056641606619</v>
      </c>
      <c r="H4">
        <f t="shared" si="2"/>
        <v>610.3242397897543</v>
      </c>
      <c r="I4">
        <f t="shared" si="7"/>
        <v>829.6757602102457</v>
      </c>
      <c r="J4" s="8">
        <f t="shared" si="8"/>
        <v>0.14404093059205655</v>
      </c>
      <c r="L4" s="7">
        <f t="shared" si="9"/>
        <v>0.5</v>
      </c>
      <c r="M4" s="2">
        <f t="shared" si="10"/>
        <v>2458486.7708333335</v>
      </c>
      <c r="N4" s="3">
        <f t="shared" si="11"/>
        <v>0.19005532740132755</v>
      </c>
      <c r="P4">
        <f t="shared" si="12"/>
        <v>282.60456769238044</v>
      </c>
      <c r="Q4">
        <f t="shared" si="13"/>
        <v>7199.3403934510034</v>
      </c>
      <c r="R4">
        <f t="shared" si="14"/>
        <v>1.670064006766785E-2</v>
      </c>
      <c r="S4">
        <f t="shared" si="15"/>
        <v>-2.250027990183201E-2</v>
      </c>
      <c r="T4">
        <f t="shared" si="16"/>
        <v>282.58206741247864</v>
      </c>
      <c r="U4">
        <f t="shared" si="17"/>
        <v>7199.3178931711018</v>
      </c>
      <c r="V4">
        <f t="shared" si="18"/>
        <v>0.98330150552419382</v>
      </c>
      <c r="W4">
        <f t="shared" si="19"/>
        <v>282.57213546657516</v>
      </c>
      <c r="X4">
        <f t="shared" si="20"/>
        <v>23.436819597495148</v>
      </c>
      <c r="Y4">
        <f t="shared" si="21"/>
        <v>23.435639616128832</v>
      </c>
      <c r="Z4">
        <f t="shared" si="22"/>
        <v>-76.338219029893807</v>
      </c>
      <c r="AA4">
        <f t="shared" si="23"/>
        <v>-22.841455017530983</v>
      </c>
      <c r="AB4">
        <f t="shared" si="24"/>
        <v>4.3020740753951361E-2</v>
      </c>
      <c r="AC4">
        <f t="shared" si="25"/>
        <v>-4.2660797442580609</v>
      </c>
      <c r="AD4">
        <f t="shared" si="26"/>
        <v>76.290529973719288</v>
      </c>
      <c r="AE4" s="7">
        <f t="shared" si="27"/>
        <v>0.51963242760017925</v>
      </c>
      <c r="AF4">
        <f t="shared" si="3"/>
        <v>691.72930425574191</v>
      </c>
      <c r="AG4">
        <f t="shared" si="28"/>
        <v>-7.0676739360645229</v>
      </c>
      <c r="AH4">
        <f t="shared" si="4"/>
        <v>54.499040603547215</v>
      </c>
      <c r="AI4">
        <f t="shared" si="29"/>
        <v>35.500959396452785</v>
      </c>
      <c r="AJ4">
        <f t="shared" si="30"/>
        <v>2.2571642812465993E-2</v>
      </c>
      <c r="AK4">
        <f t="shared" si="31"/>
        <v>35.523531039265251</v>
      </c>
      <c r="AL4">
        <f t="shared" si="5"/>
        <v>171.99350769636089</v>
      </c>
    </row>
    <row r="5" spans="1:39" x14ac:dyDescent="0.25">
      <c r="A5" t="s">
        <v>9</v>
      </c>
      <c r="B5" s="9">
        <v>0.5</v>
      </c>
      <c r="D5" s="1">
        <f t="shared" si="32"/>
        <v>43469</v>
      </c>
      <c r="E5" s="11">
        <f t="shared" si="6"/>
        <v>0.16389094054325026</v>
      </c>
      <c r="F5" s="7">
        <f t="shared" si="0"/>
        <v>0.3078314678453638</v>
      </c>
      <c r="G5" s="7">
        <f t="shared" si="1"/>
        <v>0.73206935863690947</v>
      </c>
      <c r="H5">
        <f t="shared" si="2"/>
        <v>610.90256273982595</v>
      </c>
      <c r="I5">
        <f t="shared" si="7"/>
        <v>829.09743726017405</v>
      </c>
      <c r="J5" s="8">
        <f t="shared" si="8"/>
        <v>0.14394052730211354</v>
      </c>
      <c r="L5" s="7">
        <f t="shared" si="9"/>
        <v>0.5</v>
      </c>
      <c r="M5" s="2">
        <f t="shared" si="10"/>
        <v>2458487.7708333335</v>
      </c>
      <c r="N5" s="3">
        <f t="shared" si="11"/>
        <v>0.19008270590919887</v>
      </c>
      <c r="P5">
        <f t="shared" si="12"/>
        <v>283.59021505570036</v>
      </c>
      <c r="Q5">
        <f t="shared" si="13"/>
        <v>7200.3259937311286</v>
      </c>
      <c r="R5">
        <f t="shared" si="14"/>
        <v>1.6700638915438871E-2</v>
      </c>
      <c r="S5">
        <f t="shared" si="15"/>
        <v>1.1120386966445451E-2</v>
      </c>
      <c r="T5">
        <f t="shared" si="16"/>
        <v>283.60133544266682</v>
      </c>
      <c r="U5">
        <f t="shared" si="17"/>
        <v>7200.3371141180951</v>
      </c>
      <c r="V5">
        <f t="shared" si="18"/>
        <v>0.98330064166175279</v>
      </c>
      <c r="W5">
        <f t="shared" si="19"/>
        <v>283.59140146229657</v>
      </c>
      <c r="X5">
        <f t="shared" si="20"/>
        <v>23.436819241460256</v>
      </c>
      <c r="Y5">
        <f t="shared" si="21"/>
        <v>23.435641360269063</v>
      </c>
      <c r="Z5">
        <f t="shared" si="22"/>
        <v>-75.237907852779557</v>
      </c>
      <c r="AA5">
        <f t="shared" si="23"/>
        <v>-22.74193245943944</v>
      </c>
      <c r="AB5">
        <f t="shared" si="24"/>
        <v>4.3020747339480449E-2</v>
      </c>
      <c r="AC5">
        <f t="shared" si="25"/>
        <v>-4.723979067236816</v>
      </c>
      <c r="AD5">
        <f t="shared" si="26"/>
        <v>76.362820342478244</v>
      </c>
      <c r="AE5" s="7">
        <f t="shared" si="27"/>
        <v>0.51995041324113667</v>
      </c>
      <c r="AF5">
        <f t="shared" si="3"/>
        <v>691.27140493276329</v>
      </c>
      <c r="AG5">
        <f t="shared" si="28"/>
        <v>-7.1821487668091777</v>
      </c>
      <c r="AH5">
        <f t="shared" si="4"/>
        <v>54.414122665431321</v>
      </c>
      <c r="AI5">
        <f t="shared" si="29"/>
        <v>35.585877334568679</v>
      </c>
      <c r="AJ5">
        <f t="shared" si="30"/>
        <v>2.2501360351302076E-2</v>
      </c>
      <c r="AK5">
        <f t="shared" si="31"/>
        <v>35.608378694919978</v>
      </c>
      <c r="AL5">
        <f t="shared" si="5"/>
        <v>171.848968399162</v>
      </c>
    </row>
    <row r="6" spans="1:39" x14ac:dyDescent="0.25">
      <c r="A6" t="s">
        <v>19</v>
      </c>
      <c r="B6" s="5">
        <v>2019</v>
      </c>
      <c r="D6" s="1">
        <f t="shared" si="32"/>
        <v>43470</v>
      </c>
      <c r="E6" s="11">
        <f t="shared" si="6"/>
        <v>0.16409659790168274</v>
      </c>
      <c r="F6" s="7">
        <f t="shared" si="0"/>
        <v>0.30792932574383547</v>
      </c>
      <c r="G6" s="7">
        <f t="shared" si="1"/>
        <v>0.73259841437522466</v>
      </c>
      <c r="H6">
        <f t="shared" si="2"/>
        <v>611.5234876292003</v>
      </c>
      <c r="I6">
        <f t="shared" si="7"/>
        <v>828.4765123707997</v>
      </c>
      <c r="J6" s="8">
        <f t="shared" si="8"/>
        <v>0.14383272784215273</v>
      </c>
      <c r="L6" s="7">
        <f t="shared" si="9"/>
        <v>0.5</v>
      </c>
      <c r="M6" s="2">
        <f t="shared" si="10"/>
        <v>2458488.7708333335</v>
      </c>
      <c r="N6" s="3">
        <f t="shared" si="11"/>
        <v>0.1901100844170702</v>
      </c>
      <c r="P6">
        <f t="shared" si="12"/>
        <v>284.57586241902027</v>
      </c>
      <c r="Q6">
        <f t="shared" si="13"/>
        <v>7201.3115940112548</v>
      </c>
      <c r="R6">
        <f t="shared" si="14"/>
        <v>1.6700637763209701E-2</v>
      </c>
      <c r="S6">
        <f t="shared" si="15"/>
        <v>4.4737545160630353E-2</v>
      </c>
      <c r="T6">
        <f t="shared" si="16"/>
        <v>284.62059996418088</v>
      </c>
      <c r="U6">
        <f t="shared" si="17"/>
        <v>7201.3563315564152</v>
      </c>
      <c r="V6">
        <f t="shared" si="18"/>
        <v>0.98330488871240995</v>
      </c>
      <c r="W6">
        <f t="shared" si="19"/>
        <v>284.61066395296893</v>
      </c>
      <c r="X6">
        <f t="shared" si="20"/>
        <v>23.436818885425367</v>
      </c>
      <c r="Y6">
        <f t="shared" si="21"/>
        <v>23.435643105415416</v>
      </c>
      <c r="Z6">
        <f t="shared" si="22"/>
        <v>-74.139261911327281</v>
      </c>
      <c r="AA6">
        <f t="shared" si="23"/>
        <v>-22.634888108205864</v>
      </c>
      <c r="AB6">
        <f t="shared" si="24"/>
        <v>4.3020753928808997E-2</v>
      </c>
      <c r="AC6">
        <f t="shared" si="25"/>
        <v>-5.1753568857231054</v>
      </c>
      <c r="AD6">
        <f t="shared" si="26"/>
        <v>76.440435953650038</v>
      </c>
      <c r="AE6" s="7">
        <f t="shared" si="27"/>
        <v>0.52026387005953001</v>
      </c>
      <c r="AF6">
        <f t="shared" si="3"/>
        <v>690.82002711427685</v>
      </c>
      <c r="AG6">
        <f t="shared" si="28"/>
        <v>-7.2949932214307864</v>
      </c>
      <c r="AH6">
        <f t="shared" si="4"/>
        <v>54.321823473240478</v>
      </c>
      <c r="AI6">
        <f t="shared" si="29"/>
        <v>35.678176526759522</v>
      </c>
      <c r="AJ6">
        <f t="shared" si="30"/>
        <v>2.2425294732824098E-2</v>
      </c>
      <c r="AK6">
        <f t="shared" si="31"/>
        <v>35.700601821492349</v>
      </c>
      <c r="AL6">
        <f t="shared" si="5"/>
        <v>171.70454635508167</v>
      </c>
    </row>
    <row r="7" spans="1:39" x14ac:dyDescent="0.25">
      <c r="D7" s="1">
        <f t="shared" si="32"/>
        <v>43471</v>
      </c>
      <c r="E7" s="11">
        <f t="shared" si="6"/>
        <v>0.16429009499165131</v>
      </c>
      <c r="F7" s="7">
        <f t="shared" si="0"/>
        <v>0.30800772008587318</v>
      </c>
      <c r="G7" s="7">
        <f t="shared" si="1"/>
        <v>0.7331372197089856</v>
      </c>
      <c r="H7">
        <f t="shared" si="2"/>
        <v>612.18647945728196</v>
      </c>
      <c r="I7">
        <f t="shared" si="7"/>
        <v>827.81352054271804</v>
      </c>
      <c r="J7" s="8">
        <f t="shared" si="8"/>
        <v>0.14371762509422187</v>
      </c>
      <c r="L7" s="7">
        <f t="shared" si="9"/>
        <v>0.5</v>
      </c>
      <c r="M7" s="2">
        <f t="shared" si="10"/>
        <v>2458489.7708333335</v>
      </c>
      <c r="N7" s="3">
        <f t="shared" si="11"/>
        <v>0.19013746292494152</v>
      </c>
      <c r="P7">
        <f t="shared" si="12"/>
        <v>285.561509782342</v>
      </c>
      <c r="Q7">
        <f t="shared" si="13"/>
        <v>7202.2971942913782</v>
      </c>
      <c r="R7">
        <f t="shared" si="14"/>
        <v>1.6700636610980341E-2</v>
      </c>
      <c r="S7">
        <f t="shared" si="15"/>
        <v>7.8340602419321212E-2</v>
      </c>
      <c r="T7">
        <f t="shared" si="16"/>
        <v>285.6398503847613</v>
      </c>
      <c r="U7">
        <f t="shared" si="17"/>
        <v>7202.3755348937975</v>
      </c>
      <c r="V7">
        <f t="shared" si="18"/>
        <v>0.98331424528745215</v>
      </c>
      <c r="W7">
        <f t="shared" si="19"/>
        <v>285.62991234633455</v>
      </c>
      <c r="X7">
        <f t="shared" si="20"/>
        <v>23.436818529390475</v>
      </c>
      <c r="Y7">
        <f t="shared" si="21"/>
        <v>23.435644851566092</v>
      </c>
      <c r="Z7">
        <f t="shared" si="22"/>
        <v>-73.04240107327557</v>
      </c>
      <c r="AA7">
        <f t="shared" si="23"/>
        <v>-22.520374330925453</v>
      </c>
      <c r="AB7">
        <f t="shared" si="24"/>
        <v>4.3020760521930212E-2</v>
      </c>
      <c r="AC7">
        <f t="shared" si="25"/>
        <v>-5.6197406522983728</v>
      </c>
      <c r="AD7">
        <f t="shared" si="26"/>
        <v>76.523309932160245</v>
      </c>
      <c r="AE7" s="7">
        <f t="shared" si="27"/>
        <v>0.52057246989742945</v>
      </c>
      <c r="AF7">
        <f t="shared" si="3"/>
        <v>690.37564334770173</v>
      </c>
      <c r="AG7">
        <f t="shared" si="28"/>
        <v>-7.4060891630745687</v>
      </c>
      <c r="AH7">
        <f t="shared" si="4"/>
        <v>54.222177691512719</v>
      </c>
      <c r="AI7">
        <f t="shared" si="29"/>
        <v>35.777822308487281</v>
      </c>
      <c r="AJ7">
        <f t="shared" si="30"/>
        <v>2.2343552818993039E-2</v>
      </c>
      <c r="AK7">
        <f t="shared" si="31"/>
        <v>35.800165861306276</v>
      </c>
      <c r="AL7">
        <f t="shared" si="5"/>
        <v>171.560326589846</v>
      </c>
    </row>
    <row r="8" spans="1:39" x14ac:dyDescent="0.25">
      <c r="D8" s="1">
        <f t="shared" si="32"/>
        <v>43472</v>
      </c>
      <c r="E8" s="11">
        <f t="shared" si="6"/>
        <v>0.16447121024563049</v>
      </c>
      <c r="F8" s="7">
        <f t="shared" si="0"/>
        <v>0.30806652758760039</v>
      </c>
      <c r="G8" s="7">
        <f t="shared" si="1"/>
        <v>0.73368525821972086</v>
      </c>
      <c r="H8">
        <f t="shared" si="2"/>
        <v>612.89097211025341</v>
      </c>
      <c r="I8">
        <f t="shared" si="7"/>
        <v>827.10902788974659</v>
      </c>
      <c r="J8" s="8">
        <f t="shared" si="8"/>
        <v>0.1435953173419699</v>
      </c>
      <c r="L8" s="7">
        <f t="shared" si="9"/>
        <v>0.5</v>
      </c>
      <c r="M8" s="2">
        <f t="shared" si="10"/>
        <v>2458490.7708333335</v>
      </c>
      <c r="N8" s="3">
        <f t="shared" si="11"/>
        <v>0.19016484143281281</v>
      </c>
      <c r="P8">
        <f t="shared" si="12"/>
        <v>286.547157145661</v>
      </c>
      <c r="Q8">
        <f t="shared" si="13"/>
        <v>7203.2827945715026</v>
      </c>
      <c r="R8">
        <f t="shared" si="14"/>
        <v>1.6700635458750789E-2</v>
      </c>
      <c r="S8">
        <f t="shared" si="15"/>
        <v>0.11191897174083086</v>
      </c>
      <c r="T8">
        <f t="shared" si="16"/>
        <v>286.65907611740181</v>
      </c>
      <c r="U8">
        <f t="shared" si="17"/>
        <v>7203.3947135432436</v>
      </c>
      <c r="V8">
        <f t="shared" si="18"/>
        <v>0.983328708328429</v>
      </c>
      <c r="W8">
        <f t="shared" si="19"/>
        <v>286.64913605538879</v>
      </c>
      <c r="X8">
        <f t="shared" si="20"/>
        <v>23.436818173355586</v>
      </c>
      <c r="Y8">
        <f t="shared" si="21"/>
        <v>23.435646598719298</v>
      </c>
      <c r="Z8">
        <f t="shared" si="22"/>
        <v>-71.947441817660717</v>
      </c>
      <c r="AA8">
        <f t="shared" si="23"/>
        <v>-22.398447072872994</v>
      </c>
      <c r="AB8">
        <f t="shared" si="24"/>
        <v>4.302076711883733E-2</v>
      </c>
      <c r="AC8">
        <f t="shared" si="25"/>
        <v>-6.0566697812713786</v>
      </c>
      <c r="AD8">
        <f t="shared" si="26"/>
        <v>76.611371513781677</v>
      </c>
      <c r="AE8" s="7">
        <f t="shared" si="27"/>
        <v>0.52087589290366065</v>
      </c>
      <c r="AF8">
        <f t="shared" si="3"/>
        <v>689.93871421872859</v>
      </c>
      <c r="AG8">
        <f t="shared" si="28"/>
        <v>-7.5153214453178521</v>
      </c>
      <c r="AH8">
        <f t="shared" si="4"/>
        <v>54.115223019757948</v>
      </c>
      <c r="AI8">
        <f t="shared" si="29"/>
        <v>35.884776980242052</v>
      </c>
      <c r="AJ8">
        <f t="shared" si="30"/>
        <v>2.2256248494798615E-2</v>
      </c>
      <c r="AK8">
        <f t="shared" si="31"/>
        <v>35.90703322873685</v>
      </c>
      <c r="AL8">
        <f t="shared" si="5"/>
        <v>171.41639332082616</v>
      </c>
    </row>
    <row r="9" spans="1:39" x14ac:dyDescent="0.25">
      <c r="D9" s="1">
        <f t="shared" si="32"/>
        <v>43473</v>
      </c>
      <c r="E9" s="11">
        <f t="shared" si="6"/>
        <v>0.16463973598892817</v>
      </c>
      <c r="F9" s="7">
        <f t="shared" si="0"/>
        <v>0.30810564396471107</v>
      </c>
      <c r="G9" s="7">
        <f t="shared" si="1"/>
        <v>0.73424201206157957</v>
      </c>
      <c r="H9">
        <f t="shared" si="2"/>
        <v>613.63637005949056</v>
      </c>
      <c r="I9">
        <f t="shared" si="7"/>
        <v>826.36362994050944</v>
      </c>
      <c r="J9" s="8">
        <f t="shared" si="8"/>
        <v>0.1434659079757829</v>
      </c>
      <c r="L9" s="7">
        <f t="shared" si="9"/>
        <v>0.5</v>
      </c>
      <c r="M9" s="2">
        <f t="shared" si="10"/>
        <v>2458491.7708333335</v>
      </c>
      <c r="N9" s="3">
        <f t="shared" si="11"/>
        <v>0.19019221994068414</v>
      </c>
      <c r="P9">
        <f t="shared" si="12"/>
        <v>287.53280450898274</v>
      </c>
      <c r="Q9">
        <f t="shared" si="13"/>
        <v>7204.2683948516269</v>
      </c>
      <c r="R9">
        <f t="shared" si="14"/>
        <v>1.6700634306521051E-2</v>
      </c>
      <c r="S9">
        <f t="shared" si="15"/>
        <v>0.14546207532948921</v>
      </c>
      <c r="T9">
        <f t="shared" si="16"/>
        <v>287.67826658431221</v>
      </c>
      <c r="U9">
        <f t="shared" si="17"/>
        <v>7204.4138569269562</v>
      </c>
      <c r="V9">
        <f t="shared" si="18"/>
        <v>0.98334827310843176</v>
      </c>
      <c r="W9">
        <f t="shared" si="19"/>
        <v>287.6683245023433</v>
      </c>
      <c r="X9">
        <f t="shared" si="20"/>
        <v>23.436817817320698</v>
      </c>
      <c r="Y9">
        <f t="shared" si="21"/>
        <v>23.43564834687324</v>
      </c>
      <c r="Z9">
        <f t="shared" si="22"/>
        <v>-70.854497053395534</v>
      </c>
      <c r="AA9">
        <f t="shared" si="23"/>
        <v>-22.269165769259953</v>
      </c>
      <c r="AB9">
        <f t="shared" si="24"/>
        <v>4.3020773719523585E-2</v>
      </c>
      <c r="AC9">
        <f t="shared" si="25"/>
        <v>-6.4856963389293147</v>
      </c>
      <c r="AD9">
        <f t="shared" si="26"/>
        <v>76.70454625743632</v>
      </c>
      <c r="AE9" s="7">
        <f t="shared" si="27"/>
        <v>0.52117382801314527</v>
      </c>
      <c r="AF9">
        <f t="shared" si="3"/>
        <v>689.50968766107076</v>
      </c>
      <c r="AG9">
        <f t="shared" si="28"/>
        <v>-7.6225780847323108</v>
      </c>
      <c r="AH9">
        <f t="shared" si="4"/>
        <v>54.001000151471274</v>
      </c>
      <c r="AI9">
        <f t="shared" si="29"/>
        <v>35.998999848528726</v>
      </c>
      <c r="AJ9">
        <f t="shared" si="30"/>
        <v>2.2163502238949799E-2</v>
      </c>
      <c r="AK9">
        <f t="shared" si="31"/>
        <v>36.021163350767672</v>
      </c>
      <c r="AL9">
        <f t="shared" si="5"/>
        <v>171.27282990031802</v>
      </c>
    </row>
    <row r="10" spans="1:39" x14ac:dyDescent="0.25">
      <c r="D10" s="1">
        <f t="shared" si="32"/>
        <v>43474</v>
      </c>
      <c r="E10" s="11">
        <f t="shared" si="6"/>
        <v>0.16479547859224203</v>
      </c>
      <c r="F10" s="7">
        <f t="shared" si="0"/>
        <v>0.30812498378032338</v>
      </c>
      <c r="G10" s="7">
        <f t="shared" si="1"/>
        <v>0.73480696302799797</v>
      </c>
      <c r="H10">
        <f t="shared" si="2"/>
        <v>614.42205011665135</v>
      </c>
      <c r="I10">
        <f t="shared" si="7"/>
        <v>825.57794988334865</v>
      </c>
      <c r="J10" s="8">
        <f t="shared" si="8"/>
        <v>0.14332950518808135</v>
      </c>
      <c r="L10" s="7">
        <f t="shared" si="9"/>
        <v>0.5</v>
      </c>
      <c r="M10" s="2">
        <f t="shared" si="10"/>
        <v>2458492.7708333335</v>
      </c>
      <c r="N10" s="3">
        <f t="shared" si="11"/>
        <v>0.19021959844855546</v>
      </c>
      <c r="P10">
        <f t="shared" si="12"/>
        <v>288.51845187230538</v>
      </c>
      <c r="Q10">
        <f t="shared" si="13"/>
        <v>7205.2539951317503</v>
      </c>
      <c r="R10">
        <f t="shared" si="14"/>
        <v>1.6700633154291121E-2</v>
      </c>
      <c r="S10">
        <f t="shared" si="15"/>
        <v>0.17895934853714984</v>
      </c>
      <c r="T10">
        <f t="shared" si="16"/>
        <v>288.69741122084253</v>
      </c>
      <c r="U10">
        <f t="shared" si="17"/>
        <v>7205.4329544802877</v>
      </c>
      <c r="V10">
        <f t="shared" si="18"/>
        <v>0.98337293323407204</v>
      </c>
      <c r="W10">
        <f t="shared" si="19"/>
        <v>288.68746712254966</v>
      </c>
      <c r="X10">
        <f t="shared" si="20"/>
        <v>23.436817461285806</v>
      </c>
      <c r="Y10">
        <f t="shared" si="21"/>
        <v>23.435650096026112</v>
      </c>
      <c r="Z10">
        <f t="shared" si="22"/>
        <v>-69.76367595000923</v>
      </c>
      <c r="AA10">
        <f t="shared" si="23"/>
        <v>-22.132593252691304</v>
      </c>
      <c r="AB10">
        <f t="shared" si="24"/>
        <v>4.3020780323982155E-2</v>
      </c>
      <c r="AC10">
        <f t="shared" si="25"/>
        <v>-6.9063857019913675</v>
      </c>
      <c r="AD10">
        <f t="shared" si="26"/>
        <v>76.802756264581419</v>
      </c>
      <c r="AE10" s="7">
        <f t="shared" si="27"/>
        <v>0.52146597340416068</v>
      </c>
      <c r="AF10">
        <f t="shared" si="3"/>
        <v>689.08899829800862</v>
      </c>
      <c r="AG10">
        <f t="shared" si="28"/>
        <v>-7.7277504254978453</v>
      </c>
      <c r="AH10">
        <f t="shared" si="4"/>
        <v>53.879552730993815</v>
      </c>
      <c r="AI10">
        <f t="shared" si="29"/>
        <v>36.120447269006185</v>
      </c>
      <c r="AJ10">
        <f t="shared" si="30"/>
        <v>2.206544067801736E-2</v>
      </c>
      <c r="AK10">
        <f t="shared" si="31"/>
        <v>36.142512709684205</v>
      </c>
      <c r="AL10">
        <f t="shared" si="5"/>
        <v>171.12971875665698</v>
      </c>
    </row>
    <row r="11" spans="1:39" x14ac:dyDescent="0.25">
      <c r="D11" s="1">
        <f t="shared" si="32"/>
        <v>43475</v>
      </c>
      <c r="E11" s="11">
        <f t="shared" si="6"/>
        <v>0.1649382585930517</v>
      </c>
      <c r="F11" s="7">
        <f t="shared" si="0"/>
        <v>0.30812448025356187</v>
      </c>
      <c r="G11" s="7">
        <f t="shared" si="1"/>
        <v>0.73537959361152105</v>
      </c>
      <c r="H11">
        <f t="shared" si="2"/>
        <v>615.24736323546131</v>
      </c>
      <c r="I11">
        <f t="shared" si="7"/>
        <v>824.75263676453869</v>
      </c>
      <c r="J11" s="8">
        <f t="shared" si="8"/>
        <v>0.14318622166051018</v>
      </c>
      <c r="L11" s="7">
        <f t="shared" si="9"/>
        <v>0.5</v>
      </c>
      <c r="M11" s="2">
        <f t="shared" si="10"/>
        <v>2458493.7708333335</v>
      </c>
      <c r="N11" s="3">
        <f t="shared" si="11"/>
        <v>0.19024697695642678</v>
      </c>
      <c r="P11">
        <f t="shared" si="12"/>
        <v>289.50409923562802</v>
      </c>
      <c r="Q11">
        <f t="shared" si="13"/>
        <v>7206.2395954118747</v>
      </c>
      <c r="R11">
        <f t="shared" si="14"/>
        <v>1.6700632002061001E-2</v>
      </c>
      <c r="S11">
        <f t="shared" si="15"/>
        <v>0.21240024379708003</v>
      </c>
      <c r="T11">
        <f t="shared" si="16"/>
        <v>289.71649947942512</v>
      </c>
      <c r="U11">
        <f t="shared" si="17"/>
        <v>7206.4519956556715</v>
      </c>
      <c r="V11">
        <f t="shared" si="18"/>
        <v>0.9834026806481575</v>
      </c>
      <c r="W11">
        <f t="shared" si="19"/>
        <v>289.70655336844214</v>
      </c>
      <c r="X11">
        <f t="shared" si="20"/>
        <v>23.436817105250917</v>
      </c>
      <c r="Y11">
        <f t="shared" si="21"/>
        <v>23.435651846176128</v>
      </c>
      <c r="Z11">
        <f t="shared" si="22"/>
        <v>-68.675083780827904</v>
      </c>
      <c r="AA11">
        <f t="shared" si="23"/>
        <v>-21.988795656687135</v>
      </c>
      <c r="AB11">
        <f t="shared" si="24"/>
        <v>4.302078693220629E-2</v>
      </c>
      <c r="AC11">
        <f t="shared" si="25"/>
        <v>-7.3183171828597322</v>
      </c>
      <c r="AD11">
        <f t="shared" si="26"/>
        <v>76.905920404432663</v>
      </c>
      <c r="AE11" s="7">
        <f t="shared" si="27"/>
        <v>0.52175203693254146</v>
      </c>
      <c r="AF11">
        <f t="shared" si="3"/>
        <v>688.67706681714026</v>
      </c>
      <c r="AG11">
        <f t="shared" si="28"/>
        <v>-7.8307332957149356</v>
      </c>
      <c r="AH11">
        <f t="shared" si="4"/>
        <v>53.750927308389059</v>
      </c>
      <c r="AI11">
        <f t="shared" si="29"/>
        <v>36.249072691610941</v>
      </c>
      <c r="AJ11">
        <f t="shared" si="30"/>
        <v>2.196219612706064E-2</v>
      </c>
      <c r="AK11">
        <f t="shared" si="31"/>
        <v>36.271034887738004</v>
      </c>
      <c r="AL11">
        <f t="shared" si="5"/>
        <v>170.98714133323608</v>
      </c>
    </row>
    <row r="12" spans="1:39" x14ac:dyDescent="0.25">
      <c r="D12" s="1">
        <f t="shared" si="32"/>
        <v>43476</v>
      </c>
      <c r="E12" s="11">
        <f t="shared" si="6"/>
        <v>0.16506791078667418</v>
      </c>
      <c r="F12" s="7">
        <f t="shared" si="0"/>
        <v>0.30810408503143566</v>
      </c>
      <c r="G12" s="7">
        <f t="shared" si="1"/>
        <v>0.7359593880523897</v>
      </c>
      <c r="H12">
        <f t="shared" si="2"/>
        <v>616.11163635017385</v>
      </c>
      <c r="I12">
        <f t="shared" si="7"/>
        <v>823.88836364982615</v>
      </c>
      <c r="J12" s="8">
        <f t="shared" si="8"/>
        <v>0.14303617424476148</v>
      </c>
      <c r="L12" s="7">
        <f t="shared" si="9"/>
        <v>0.5</v>
      </c>
      <c r="M12" s="2">
        <f t="shared" si="10"/>
        <v>2458494.7708333335</v>
      </c>
      <c r="N12" s="3">
        <f t="shared" si="11"/>
        <v>0.19027435546429811</v>
      </c>
      <c r="P12">
        <f t="shared" si="12"/>
        <v>290.48974659895066</v>
      </c>
      <c r="Q12">
        <f t="shared" si="13"/>
        <v>7207.225195691999</v>
      </c>
      <c r="R12">
        <f t="shared" si="14"/>
        <v>1.6700630849830693E-2</v>
      </c>
      <c r="S12">
        <f t="shared" si="15"/>
        <v>0.24577423454778607</v>
      </c>
      <c r="T12">
        <f t="shared" si="16"/>
        <v>290.73552083349847</v>
      </c>
      <c r="U12">
        <f t="shared" si="17"/>
        <v>7207.4709699265468</v>
      </c>
      <c r="V12">
        <f t="shared" si="18"/>
        <v>0.98343750563306176</v>
      </c>
      <c r="W12">
        <f t="shared" si="19"/>
        <v>290.72557271346085</v>
      </c>
      <c r="X12">
        <f t="shared" si="20"/>
        <v>23.436816749216028</v>
      </c>
      <c r="Y12">
        <f t="shared" si="21"/>
        <v>23.43565359732148</v>
      </c>
      <c r="Z12">
        <f t="shared" si="22"/>
        <v>-67.588821778903394</v>
      </c>
      <c r="AA12">
        <f t="shared" si="23"/>
        <v>-21.837842315652459</v>
      </c>
      <c r="AB12">
        <f t="shared" si="24"/>
        <v>4.3020793544189161E-2</v>
      </c>
      <c r="AC12">
        <f t="shared" si="25"/>
        <v>-7.7210846203542856</v>
      </c>
      <c r="AD12">
        <f t="shared" si="26"/>
        <v>77.013954543771732</v>
      </c>
      <c r="AE12" s="7">
        <f t="shared" si="27"/>
        <v>0.52203173654191271</v>
      </c>
      <c r="AF12">
        <f t="shared" si="3"/>
        <v>688.27429937964575</v>
      </c>
      <c r="AG12">
        <f t="shared" si="28"/>
        <v>-7.9314251550885615</v>
      </c>
      <c r="AH12">
        <f t="shared" si="4"/>
        <v>53.615173292510626</v>
      </c>
      <c r="AI12">
        <f t="shared" si="29"/>
        <v>36.384826707489374</v>
      </c>
      <c r="AJ12">
        <f t="shared" si="30"/>
        <v>2.1853906119778842E-2</v>
      </c>
      <c r="AK12">
        <f t="shared" si="31"/>
        <v>36.406680613609154</v>
      </c>
      <c r="AL12">
        <f t="shared" si="5"/>
        <v>170.84517802551932</v>
      </c>
    </row>
    <row r="13" spans="1:39" x14ac:dyDescent="0.25">
      <c r="D13" s="1">
        <f t="shared" si="32"/>
        <v>43477</v>
      </c>
      <c r="E13" s="11">
        <f t="shared" si="6"/>
        <v>0.16518428428788484</v>
      </c>
      <c r="F13" s="7">
        <f t="shared" si="0"/>
        <v>0.30806376792663415</v>
      </c>
      <c r="G13" s="7">
        <f t="shared" si="1"/>
        <v>0.73654583337163693</v>
      </c>
      <c r="H13">
        <f t="shared" si="2"/>
        <v>617.01417424080398</v>
      </c>
      <c r="I13">
        <f t="shared" si="7"/>
        <v>822.98582575919602</v>
      </c>
      <c r="J13" s="8">
        <f t="shared" si="8"/>
        <v>0.14287948363874931</v>
      </c>
      <c r="L13" s="7">
        <f t="shared" si="9"/>
        <v>0.5</v>
      </c>
      <c r="M13" s="2">
        <f t="shared" si="10"/>
        <v>2458495.7708333335</v>
      </c>
      <c r="N13" s="3">
        <f t="shared" si="11"/>
        <v>0.19030173397216943</v>
      </c>
      <c r="P13">
        <f t="shared" si="12"/>
        <v>291.47539396227512</v>
      </c>
      <c r="Q13">
        <f t="shared" si="13"/>
        <v>7208.2107959721216</v>
      </c>
      <c r="R13">
        <f t="shared" si="14"/>
        <v>1.6700629697600194E-2</v>
      </c>
      <c r="S13">
        <f t="shared" si="15"/>
        <v>0.27907081914499715</v>
      </c>
      <c r="T13">
        <f t="shared" si="16"/>
        <v>291.7544647814201</v>
      </c>
      <c r="U13">
        <f t="shared" si="17"/>
        <v>7208.4898667912666</v>
      </c>
      <c r="V13">
        <f t="shared" si="18"/>
        <v>0.98347739681478541</v>
      </c>
      <c r="W13">
        <f t="shared" si="19"/>
        <v>291.74451465596496</v>
      </c>
      <c r="X13">
        <f t="shared" si="20"/>
        <v>23.43681639318114</v>
      </c>
      <c r="Y13">
        <f t="shared" si="21"/>
        <v>23.435655349460372</v>
      </c>
      <c r="Z13">
        <f t="shared" si="22"/>
        <v>-66.504987005874099</v>
      </c>
      <c r="AA13">
        <f t="shared" si="23"/>
        <v>-21.679805661679396</v>
      </c>
      <c r="AB13">
        <f t="shared" si="24"/>
        <v>4.3020800159924003E-2</v>
      </c>
      <c r="AC13">
        <f t="shared" si="25"/>
        <v>-8.1142969347551208</v>
      </c>
      <c r="AD13">
        <f t="shared" si="26"/>
        <v>77.126771780100498</v>
      </c>
      <c r="AE13" s="7">
        <f t="shared" si="27"/>
        <v>0.52230480064913554</v>
      </c>
      <c r="AF13">
        <f t="shared" si="3"/>
        <v>687.88108706524486</v>
      </c>
      <c r="AG13">
        <f t="shared" si="28"/>
        <v>-8.0297282336887861</v>
      </c>
      <c r="AH13">
        <f t="shared" si="4"/>
        <v>53.472342902428913</v>
      </c>
      <c r="AI13">
        <f t="shared" si="29"/>
        <v>36.527657097571087</v>
      </c>
      <c r="AJ13">
        <f t="shared" si="30"/>
        <v>2.174071293119437E-2</v>
      </c>
      <c r="AK13">
        <f t="shared" si="31"/>
        <v>36.549397810502278</v>
      </c>
      <c r="AL13">
        <f t="shared" si="5"/>
        <v>170.70390811616585</v>
      </c>
    </row>
    <row r="14" spans="1:39" x14ac:dyDescent="0.25">
      <c r="D14" s="1">
        <f t="shared" si="32"/>
        <v>43478</v>
      </c>
      <c r="E14" s="11">
        <f t="shared" si="6"/>
        <v>0.16528724256405763</v>
      </c>
      <c r="F14" s="7">
        <f t="shared" si="0"/>
        <v>0.30800351662388309</v>
      </c>
      <c r="G14" s="7">
        <f t="shared" si="1"/>
        <v>0.73713842038458133</v>
      </c>
      <c r="H14">
        <f t="shared" si="2"/>
        <v>617.95426141540543</v>
      </c>
      <c r="I14">
        <f t="shared" si="7"/>
        <v>822.04573858459457</v>
      </c>
      <c r="J14" s="8">
        <f t="shared" si="8"/>
        <v>0.14271627405982545</v>
      </c>
      <c r="L14" s="7">
        <f t="shared" si="9"/>
        <v>0.5</v>
      </c>
      <c r="M14" s="2">
        <f t="shared" si="10"/>
        <v>2458496.7708333335</v>
      </c>
      <c r="N14" s="3">
        <f t="shared" si="11"/>
        <v>0.19032911248004075</v>
      </c>
      <c r="P14">
        <f t="shared" si="12"/>
        <v>292.46104132559867</v>
      </c>
      <c r="Q14">
        <f t="shared" si="13"/>
        <v>7209.196396252245</v>
      </c>
      <c r="R14">
        <f t="shared" si="14"/>
        <v>1.6700628545369505E-2</v>
      </c>
      <c r="S14">
        <f t="shared" si="15"/>
        <v>0.31227952475946208</v>
      </c>
      <c r="T14">
        <f t="shared" si="16"/>
        <v>292.77332085035812</v>
      </c>
      <c r="U14">
        <f t="shared" si="17"/>
        <v>7209.5086757770041</v>
      </c>
      <c r="V14">
        <f t="shared" si="18"/>
        <v>0.98352234116770976</v>
      </c>
      <c r="W14">
        <f t="shared" si="19"/>
        <v>292.76336872312442</v>
      </c>
      <c r="X14">
        <f t="shared" si="20"/>
        <v>23.436816037146247</v>
      </c>
      <c r="Y14">
        <f t="shared" si="21"/>
        <v>23.435657102590998</v>
      </c>
      <c r="Z14">
        <f t="shared" si="22"/>
        <v>-65.423672233890073</v>
      </c>
      <c r="AA14">
        <f t="shared" si="23"/>
        <v>-21.514761118570757</v>
      </c>
      <c r="AB14">
        <f t="shared" si="24"/>
        <v>4.3020806779403981E-2</v>
      </c>
      <c r="AC14">
        <f t="shared" si="25"/>
        <v>-8.4975786460944835</v>
      </c>
      <c r="AD14">
        <f t="shared" si="26"/>
        <v>77.244282676925678</v>
      </c>
      <c r="AE14" s="7">
        <f t="shared" si="27"/>
        <v>0.52257096850423224</v>
      </c>
      <c r="AF14">
        <f t="shared" si="3"/>
        <v>687.49780535390551</v>
      </c>
      <c r="AG14">
        <f t="shared" si="28"/>
        <v>-8.1255486615236237</v>
      </c>
      <c r="AH14">
        <f t="shared" si="4"/>
        <v>53.322491117381297</v>
      </c>
      <c r="AI14">
        <f t="shared" si="29"/>
        <v>36.677508882618703</v>
      </c>
      <c r="AJ14">
        <f t="shared" si="30"/>
        <v>2.1622763095818971E-2</v>
      </c>
      <c r="AK14">
        <f t="shared" si="31"/>
        <v>36.699131645714523</v>
      </c>
      <c r="AL14">
        <f t="shared" si="5"/>
        <v>170.56340970840404</v>
      </c>
    </row>
    <row r="15" spans="1:39" x14ac:dyDescent="0.25">
      <c r="D15" s="1">
        <f t="shared" si="32"/>
        <v>43479</v>
      </c>
      <c r="E15" s="11">
        <f t="shared" si="6"/>
        <v>0.16537666344082716</v>
      </c>
      <c r="F15" s="7">
        <f t="shared" si="0"/>
        <v>0.30792333635750568</v>
      </c>
      <c r="G15" s="7">
        <f t="shared" si="1"/>
        <v>0.7377366446907917</v>
      </c>
      <c r="H15">
        <f t="shared" si="2"/>
        <v>618.93116399993175</v>
      </c>
      <c r="I15">
        <f t="shared" si="7"/>
        <v>821.06883600006825</v>
      </c>
      <c r="J15" s="8">
        <f t="shared" si="8"/>
        <v>0.14254667291667852</v>
      </c>
      <c r="L15" s="7">
        <f t="shared" si="9"/>
        <v>0.5</v>
      </c>
      <c r="M15" s="2">
        <f t="shared" si="10"/>
        <v>2458497.7708333335</v>
      </c>
      <c r="N15" s="3">
        <f t="shared" si="11"/>
        <v>0.19035649098791207</v>
      </c>
      <c r="P15">
        <f t="shared" si="12"/>
        <v>293.44668868892313</v>
      </c>
      <c r="Q15">
        <f t="shared" si="13"/>
        <v>7210.1819965323684</v>
      </c>
      <c r="R15">
        <f t="shared" si="14"/>
        <v>1.6700627393138625E-2</v>
      </c>
      <c r="S15">
        <f t="shared" si="15"/>
        <v>0.34538991125781898</v>
      </c>
      <c r="T15">
        <f t="shared" si="16"/>
        <v>293.79207860018096</v>
      </c>
      <c r="U15">
        <f t="shared" si="17"/>
        <v>7210.5273864436258</v>
      </c>
      <c r="V15">
        <f t="shared" si="18"/>
        <v>0.98357232402003247</v>
      </c>
      <c r="W15">
        <f t="shared" si="19"/>
        <v>293.78212447480928</v>
      </c>
      <c r="X15">
        <f t="shared" si="20"/>
        <v>23.436815681111359</v>
      </c>
      <c r="Y15">
        <f t="shared" si="21"/>
        <v>23.435658856711562</v>
      </c>
      <c r="Z15">
        <f t="shared" si="22"/>
        <v>-64.344965840629484</v>
      </c>
      <c r="AA15">
        <f t="shared" si="23"/>
        <v>-21.342786993470316</v>
      </c>
      <c r="AB15">
        <f t="shared" si="24"/>
        <v>4.3020813402622336E-2</v>
      </c>
      <c r="AC15">
        <f t="shared" si="25"/>
        <v>-8.8705703547741326</v>
      </c>
      <c r="AD15">
        <f t="shared" si="26"/>
        <v>77.366395499991469</v>
      </c>
      <c r="AE15" s="7">
        <f t="shared" si="27"/>
        <v>0.52282999052414869</v>
      </c>
      <c r="AF15">
        <f t="shared" si="3"/>
        <v>687.12481364522591</v>
      </c>
      <c r="AG15">
        <f t="shared" si="28"/>
        <v>-8.2187965886935217</v>
      </c>
      <c r="AH15">
        <f t="shared" si="4"/>
        <v>53.165675625399459</v>
      </c>
      <c r="AI15">
        <f t="shared" si="29"/>
        <v>36.834324374600541</v>
      </c>
      <c r="AJ15">
        <f t="shared" si="30"/>
        <v>2.1500206924165367E-2</v>
      </c>
      <c r="AK15">
        <f t="shared" si="31"/>
        <v>36.855824581524708</v>
      </c>
      <c r="AL15">
        <f t="shared" si="5"/>
        <v>170.42375965781332</v>
      </c>
    </row>
    <row r="16" spans="1:39" x14ac:dyDescent="0.25">
      <c r="D16" s="1">
        <f t="shared" si="32"/>
        <v>43480</v>
      </c>
      <c r="E16" s="11">
        <f t="shared" si="6"/>
        <v>0.16545243908130575</v>
      </c>
      <c r="F16" s="7">
        <f t="shared" si="0"/>
        <v>0.30782324956281548</v>
      </c>
      <c r="G16" s="7">
        <f t="shared" si="1"/>
        <v>0.73834000763677654</v>
      </c>
      <c r="H16">
        <f t="shared" si="2"/>
        <v>619.94413162650392</v>
      </c>
      <c r="I16">
        <f t="shared" si="7"/>
        <v>820.05586837349608</v>
      </c>
      <c r="J16" s="8">
        <f t="shared" si="8"/>
        <v>0.14237081048150974</v>
      </c>
      <c r="L16" s="7">
        <f t="shared" si="9"/>
        <v>0.5</v>
      </c>
      <c r="M16" s="2">
        <f t="shared" si="10"/>
        <v>2458498.7708333335</v>
      </c>
      <c r="N16" s="3">
        <f t="shared" si="11"/>
        <v>0.1903838694957834</v>
      </c>
      <c r="P16">
        <f t="shared" si="12"/>
        <v>294.4323360522485</v>
      </c>
      <c r="Q16">
        <f t="shared" si="13"/>
        <v>7211.16759681249</v>
      </c>
      <c r="R16">
        <f t="shared" si="14"/>
        <v>1.6700626240907554E-2</v>
      </c>
      <c r="S16">
        <f t="shared" si="15"/>
        <v>0.37839157506507765</v>
      </c>
      <c r="T16">
        <f t="shared" si="16"/>
        <v>294.81072762731355</v>
      </c>
      <c r="U16">
        <f t="shared" si="17"/>
        <v>7211.5459883875556</v>
      </c>
      <c r="V16">
        <f t="shared" si="18"/>
        <v>0.98362732905988781</v>
      </c>
      <c r="W16">
        <f t="shared" si="19"/>
        <v>294.80077150744626</v>
      </c>
      <c r="X16">
        <f t="shared" si="20"/>
        <v>23.43681532507647</v>
      </c>
      <c r="Y16">
        <f t="shared" si="21"/>
        <v>23.435660611820261</v>
      </c>
      <c r="Z16">
        <f t="shared" si="22"/>
        <v>-63.268951717420386</v>
      </c>
      <c r="AA16">
        <f t="shared" si="23"/>
        <v>-21.163964366490859</v>
      </c>
      <c r="AB16">
        <f t="shared" si="24"/>
        <v>4.3020820029572249E-2</v>
      </c>
      <c r="AC16">
        <f t="shared" si="25"/>
        <v>-9.2329291837062595</v>
      </c>
      <c r="AD16">
        <f t="shared" si="26"/>
        <v>77.49301645331299</v>
      </c>
      <c r="AE16" s="7">
        <f t="shared" si="27"/>
        <v>0.52308162859979601</v>
      </c>
      <c r="AF16">
        <f t="shared" si="3"/>
        <v>686.76245481629371</v>
      </c>
      <c r="AG16">
        <f t="shared" si="28"/>
        <v>-8.3093862959265721</v>
      </c>
      <c r="AH16">
        <f t="shared" si="4"/>
        <v>53.001956770767187</v>
      </c>
      <c r="AI16">
        <f t="shared" si="29"/>
        <v>36.998043229232813</v>
      </c>
      <c r="AJ16">
        <f t="shared" si="30"/>
        <v>2.1373198020364026E-2</v>
      </c>
      <c r="AK16">
        <f t="shared" si="31"/>
        <v>37.019416427253176</v>
      </c>
      <c r="AL16">
        <f t="shared" si="5"/>
        <v>170.2850335026983</v>
      </c>
    </row>
    <row r="17" spans="4:38" x14ac:dyDescent="0.25">
      <c r="D17" s="1">
        <f t="shared" si="32"/>
        <v>43481</v>
      </c>
      <c r="E17" s="11">
        <f t="shared" si="6"/>
        <v>0.16551447593992144</v>
      </c>
      <c r="F17" s="7">
        <f t="shared" si="0"/>
        <v>0.3077032955039275</v>
      </c>
      <c r="G17" s="7">
        <f t="shared" si="1"/>
        <v>0.73894801724790338</v>
      </c>
      <c r="H17">
        <f t="shared" si="2"/>
        <v>620.99239931132513</v>
      </c>
      <c r="I17">
        <f t="shared" si="7"/>
        <v>819.00760068867487</v>
      </c>
      <c r="J17" s="8">
        <f t="shared" si="8"/>
        <v>0.14218881956400606</v>
      </c>
      <c r="L17" s="7">
        <f t="shared" si="9"/>
        <v>0.5</v>
      </c>
      <c r="M17" s="2">
        <f t="shared" si="10"/>
        <v>2458499.7708333335</v>
      </c>
      <c r="N17" s="3">
        <f t="shared" si="11"/>
        <v>0.19041124800365472</v>
      </c>
      <c r="P17">
        <f t="shared" si="12"/>
        <v>295.41798341557387</v>
      </c>
      <c r="Q17">
        <f t="shared" si="13"/>
        <v>7212.1531970926135</v>
      </c>
      <c r="R17">
        <f t="shared" si="14"/>
        <v>1.6700625088676296E-2</v>
      </c>
      <c r="S17">
        <f t="shared" si="15"/>
        <v>0.41127415300631037</v>
      </c>
      <c r="T17">
        <f t="shared" si="16"/>
        <v>295.8292575685802</v>
      </c>
      <c r="U17">
        <f t="shared" si="17"/>
        <v>7212.5644712456196</v>
      </c>
      <c r="V17">
        <f t="shared" si="18"/>
        <v>0.98368733834214439</v>
      </c>
      <c r="W17">
        <f t="shared" si="19"/>
        <v>295.81929945786129</v>
      </c>
      <c r="X17">
        <f t="shared" si="20"/>
        <v>23.436814969041581</v>
      </c>
      <c r="Y17">
        <f t="shared" si="21"/>
        <v>23.435662367915292</v>
      </c>
      <c r="Z17">
        <f t="shared" si="22"/>
        <v>-62.195709190360553</v>
      </c>
      <c r="AA17">
        <f t="shared" si="23"/>
        <v>-20.978376978719542</v>
      </c>
      <c r="AB17">
        <f t="shared" si="24"/>
        <v>4.3020826660246925E-2</v>
      </c>
      <c r="AC17">
        <f t="shared" si="25"/>
        <v>-9.5843291813181377</v>
      </c>
      <c r="AD17">
        <f t="shared" si="26"/>
        <v>77.624049913915641</v>
      </c>
      <c r="AE17" s="7">
        <f t="shared" si="27"/>
        <v>0.52332565637591544</v>
      </c>
      <c r="AF17">
        <f t="shared" si="3"/>
        <v>686.41105481868181</v>
      </c>
      <c r="AG17">
        <f t="shared" si="28"/>
        <v>-8.3972362953295487</v>
      </c>
      <c r="AH17">
        <f t="shared" si="4"/>
        <v>52.831397500446521</v>
      </c>
      <c r="AI17">
        <f t="shared" si="29"/>
        <v>37.168602499553479</v>
      </c>
      <c r="AJ17">
        <f t="shared" si="30"/>
        <v>2.1241892803509278E-2</v>
      </c>
      <c r="AK17">
        <f t="shared" si="31"/>
        <v>37.189844392356989</v>
      </c>
      <c r="AL17">
        <f t="shared" si="5"/>
        <v>170.14730539324853</v>
      </c>
    </row>
    <row r="18" spans="4:38" x14ac:dyDescent="0.25">
      <c r="D18" s="1">
        <f t="shared" si="32"/>
        <v>43482</v>
      </c>
      <c r="E18" s="11">
        <f t="shared" si="6"/>
        <v>0.16556269469195134</v>
      </c>
      <c r="F18" s="7">
        <f t="shared" si="0"/>
        <v>0.30756352988051078</v>
      </c>
      <c r="G18" s="7">
        <f t="shared" si="1"/>
        <v>0.73956018912627297</v>
      </c>
      <c r="H18">
        <f t="shared" si="2"/>
        <v>622.07518931389757</v>
      </c>
      <c r="I18">
        <f t="shared" si="7"/>
        <v>817.92481068610243</v>
      </c>
      <c r="J18" s="8">
        <f t="shared" si="8"/>
        <v>0.14200083518855944</v>
      </c>
      <c r="L18" s="7">
        <f t="shared" si="9"/>
        <v>0.5</v>
      </c>
      <c r="M18" s="2">
        <f t="shared" si="10"/>
        <v>2458500.7708333335</v>
      </c>
      <c r="N18" s="3">
        <f t="shared" si="11"/>
        <v>0.19043862651152604</v>
      </c>
      <c r="P18">
        <f t="shared" si="12"/>
        <v>296.40363077889833</v>
      </c>
      <c r="Q18">
        <f t="shared" si="13"/>
        <v>7213.138797372736</v>
      </c>
      <c r="R18">
        <f t="shared" si="14"/>
        <v>1.6700623936444847E-2</v>
      </c>
      <c r="S18">
        <f t="shared" si="15"/>
        <v>0.4440273261247083</v>
      </c>
      <c r="T18">
        <f t="shared" si="16"/>
        <v>296.84765810502302</v>
      </c>
      <c r="U18">
        <f t="shared" si="17"/>
        <v>7213.5828246988603</v>
      </c>
      <c r="V18">
        <f t="shared" si="18"/>
        <v>0.98375233229587544</v>
      </c>
      <c r="W18">
        <f t="shared" si="19"/>
        <v>296.8376980070982</v>
      </c>
      <c r="X18">
        <f t="shared" si="20"/>
        <v>23.436814613006693</v>
      </c>
      <c r="Y18">
        <f t="shared" si="21"/>
        <v>23.435664124994847</v>
      </c>
      <c r="Z18">
        <f t="shared" si="22"/>
        <v>-61.125312954297343</v>
      </c>
      <c r="AA18">
        <f t="shared" si="23"/>
        <v>-20.78611111897855</v>
      </c>
      <c r="AB18">
        <f t="shared" si="24"/>
        <v>4.3020833294639502E-2</v>
      </c>
      <c r="AC18">
        <f t="shared" si="25"/>
        <v>-9.9244616848842035</v>
      </c>
      <c r="AD18">
        <f t="shared" si="26"/>
        <v>77.759398664237196</v>
      </c>
      <c r="AE18" s="7">
        <f t="shared" si="27"/>
        <v>0.52356185950339185</v>
      </c>
      <c r="AF18">
        <f t="shared" si="3"/>
        <v>686.07092231511569</v>
      </c>
      <c r="AG18">
        <f t="shared" si="28"/>
        <v>-8.4822694212210763</v>
      </c>
      <c r="AH18">
        <f t="shared" si="4"/>
        <v>52.654063309604844</v>
      </c>
      <c r="AI18">
        <f t="shared" si="29"/>
        <v>37.345936690395156</v>
      </c>
      <c r="AJ18">
        <f t="shared" si="30"/>
        <v>2.1106450035213383E-2</v>
      </c>
      <c r="AK18">
        <f t="shared" si="31"/>
        <v>37.367043140430368</v>
      </c>
      <c r="AL18">
        <f t="shared" si="5"/>
        <v>170.0106480197004</v>
      </c>
    </row>
    <row r="19" spans="4:38" x14ac:dyDescent="0.25">
      <c r="D19" s="1">
        <f t="shared" si="32"/>
        <v>43483</v>
      </c>
      <c r="E19" s="11">
        <f t="shared" si="6"/>
        <v>0.16559703013984262</v>
      </c>
      <c r="F19" s="7">
        <f t="shared" si="0"/>
        <v>0.30740402441593878</v>
      </c>
      <c r="G19" s="7">
        <f t="shared" si="1"/>
        <v>0.74017604731155417</v>
      </c>
      <c r="H19">
        <f t="shared" si="2"/>
        <v>623.19171296968614</v>
      </c>
      <c r="I19">
        <f t="shared" si="7"/>
        <v>816.80828703031386</v>
      </c>
      <c r="J19" s="8">
        <f t="shared" si="8"/>
        <v>0.14180699427609617</v>
      </c>
      <c r="L19" s="7">
        <f t="shared" si="9"/>
        <v>0.5</v>
      </c>
      <c r="M19" s="2">
        <f t="shared" si="10"/>
        <v>2458501.7708333335</v>
      </c>
      <c r="N19" s="3">
        <f t="shared" si="11"/>
        <v>0.19046600501939737</v>
      </c>
      <c r="P19">
        <f t="shared" si="12"/>
        <v>297.38927814222461</v>
      </c>
      <c r="Q19">
        <f t="shared" si="13"/>
        <v>7214.1243976528576</v>
      </c>
      <c r="R19">
        <f t="shared" si="14"/>
        <v>1.6700622784213207E-2</v>
      </c>
      <c r="S19">
        <f t="shared" si="15"/>
        <v>0.47664082347520309</v>
      </c>
      <c r="T19">
        <f t="shared" si="16"/>
        <v>297.86591896569979</v>
      </c>
      <c r="U19">
        <f t="shared" si="17"/>
        <v>7214.6010384763331</v>
      </c>
      <c r="V19">
        <f t="shared" si="18"/>
        <v>0.98382228973249575</v>
      </c>
      <c r="W19">
        <f t="shared" si="19"/>
        <v>297.85595688421654</v>
      </c>
      <c r="X19">
        <f t="shared" si="20"/>
        <v>23.436814256971807</v>
      </c>
      <c r="Y19">
        <f t="shared" si="21"/>
        <v>23.435665883057126</v>
      </c>
      <c r="Z19">
        <f t="shared" si="22"/>
        <v>-60.057833019457284</v>
      </c>
      <c r="AA19">
        <f t="shared" si="23"/>
        <v>-20.587255509709006</v>
      </c>
      <c r="AB19">
        <f t="shared" si="24"/>
        <v>4.3020839932743214E-2</v>
      </c>
      <c r="AC19">
        <f t="shared" si="25"/>
        <v>-10.253035643794977</v>
      </c>
      <c r="AD19">
        <f t="shared" si="26"/>
        <v>77.898964121210767</v>
      </c>
      <c r="AE19" s="7">
        <f t="shared" si="27"/>
        <v>0.52379003586374651</v>
      </c>
      <c r="AF19">
        <f t="shared" si="3"/>
        <v>685.74234835620496</v>
      </c>
      <c r="AG19">
        <f t="shared" si="28"/>
        <v>-8.5644129109487608</v>
      </c>
      <c r="AH19">
        <f t="shared" si="4"/>
        <v>52.470022186363721</v>
      </c>
      <c r="AI19">
        <f t="shared" si="29"/>
        <v>37.529977813636279</v>
      </c>
      <c r="AJ19">
        <f t="shared" si="30"/>
        <v>2.0967030355681232E-2</v>
      </c>
      <c r="AK19">
        <f t="shared" si="31"/>
        <v>37.550944843991957</v>
      </c>
      <c r="AL19">
        <f t="shared" si="5"/>
        <v>169.87513253972804</v>
      </c>
    </row>
    <row r="20" spans="4:38" x14ac:dyDescent="0.25">
      <c r="D20" s="1">
        <f t="shared" si="32"/>
        <v>43484</v>
      </c>
      <c r="E20" s="11">
        <f t="shared" si="6"/>
        <v>0.16561743109741281</v>
      </c>
      <c r="F20" s="7">
        <f t="shared" si="0"/>
        <v>0.30722486642920621</v>
      </c>
      <c r="G20" s="7">
        <f t="shared" si="1"/>
        <v>0.7407951251020326</v>
      </c>
      <c r="H20">
        <f t="shared" si="2"/>
        <v>624.34117248887003</v>
      </c>
      <c r="I20">
        <f t="shared" si="7"/>
        <v>815.65882751112997</v>
      </c>
      <c r="J20" s="8">
        <f t="shared" si="8"/>
        <v>0.1416074353317934</v>
      </c>
      <c r="L20" s="7">
        <f t="shared" si="9"/>
        <v>0.5</v>
      </c>
      <c r="M20" s="2">
        <f t="shared" si="10"/>
        <v>2458502.7708333335</v>
      </c>
      <c r="N20" s="3">
        <f t="shared" si="11"/>
        <v>0.19049338352726869</v>
      </c>
      <c r="P20">
        <f t="shared" si="12"/>
        <v>298.3749255055518</v>
      </c>
      <c r="Q20">
        <f t="shared" si="13"/>
        <v>7215.1099979329792</v>
      </c>
      <c r="R20">
        <f t="shared" si="14"/>
        <v>1.6700621631981379E-2</v>
      </c>
      <c r="S20">
        <f t="shared" si="15"/>
        <v>0.50910442589017735</v>
      </c>
      <c r="T20">
        <f t="shared" si="16"/>
        <v>298.884029931442</v>
      </c>
      <c r="U20">
        <f t="shared" si="17"/>
        <v>7215.619102358869</v>
      </c>
      <c r="V20">
        <f t="shared" si="18"/>
        <v>0.98389718785456282</v>
      </c>
      <c r="W20">
        <f t="shared" si="19"/>
        <v>298.87406587004938</v>
      </c>
      <c r="X20">
        <f t="shared" si="20"/>
        <v>23.436813900936919</v>
      </c>
      <c r="Y20">
        <f t="shared" si="21"/>
        <v>23.43566764210032</v>
      </c>
      <c r="Z20">
        <f t="shared" si="22"/>
        <v>-58.99333467048212</v>
      </c>
      <c r="AA20">
        <f t="shared" si="23"/>
        <v>-20.381901192340472</v>
      </c>
      <c r="AB20">
        <f t="shared" si="24"/>
        <v>4.3020846574551241E-2</v>
      </c>
      <c r="AC20">
        <f t="shared" si="25"/>
        <v>-10.569777902491793</v>
      </c>
      <c r="AD20">
        <f t="shared" si="26"/>
        <v>78.042646561108754</v>
      </c>
      <c r="AE20" s="7">
        <f t="shared" si="27"/>
        <v>0.52400999576561935</v>
      </c>
      <c r="AF20">
        <f t="shared" si="3"/>
        <v>685.42560609750831</v>
      </c>
      <c r="AG20">
        <f t="shared" si="28"/>
        <v>-8.6435984756229232</v>
      </c>
      <c r="AH20">
        <f t="shared" si="4"/>
        <v>52.279344555884236</v>
      </c>
      <c r="AI20">
        <f t="shared" si="29"/>
        <v>37.720655444115764</v>
      </c>
      <c r="AJ20">
        <f t="shared" si="30"/>
        <v>2.0823795830444695E-2</v>
      </c>
      <c r="AK20">
        <f t="shared" si="31"/>
        <v>37.741479239946209</v>
      </c>
      <c r="AL20">
        <f t="shared" si="5"/>
        <v>169.74082850530328</v>
      </c>
    </row>
    <row r="21" spans="4:38" x14ac:dyDescent="0.25">
      <c r="D21" s="1">
        <f t="shared" si="32"/>
        <v>43485</v>
      </c>
      <c r="E21" s="11">
        <f t="shared" si="6"/>
        <v>0.16562386025301529</v>
      </c>
      <c r="F21" s="7">
        <f t="shared" si="0"/>
        <v>0.30702615839287312</v>
      </c>
      <c r="G21" s="7">
        <f t="shared" si="1"/>
        <v>0.74141696583344185</v>
      </c>
      <c r="H21">
        <f t="shared" si="2"/>
        <v>625.52276271441895</v>
      </c>
      <c r="I21">
        <f t="shared" si="7"/>
        <v>814.47723728558105</v>
      </c>
      <c r="J21" s="8">
        <f t="shared" si="8"/>
        <v>0.14140229813985783</v>
      </c>
      <c r="L21" s="7">
        <f t="shared" si="9"/>
        <v>0.5</v>
      </c>
      <c r="M21" s="2">
        <f t="shared" si="10"/>
        <v>2458503.7708333335</v>
      </c>
      <c r="N21" s="3">
        <f t="shared" si="11"/>
        <v>0.19052076203514001</v>
      </c>
      <c r="P21">
        <f t="shared" si="12"/>
        <v>299.36057286887899</v>
      </c>
      <c r="Q21">
        <f t="shared" si="13"/>
        <v>7216.0955982130999</v>
      </c>
      <c r="R21">
        <f t="shared" si="14"/>
        <v>1.6700620479749361E-2</v>
      </c>
      <c r="S21">
        <f t="shared" si="15"/>
        <v>0.54140796971599991</v>
      </c>
      <c r="T21">
        <f t="shared" si="16"/>
        <v>299.90198083859497</v>
      </c>
      <c r="U21">
        <f t="shared" si="17"/>
        <v>7216.6370061828156</v>
      </c>
      <c r="V21">
        <f t="shared" si="18"/>
        <v>0.98397700226523244</v>
      </c>
      <c r="W21">
        <f t="shared" si="19"/>
        <v>299.8920148009438</v>
      </c>
      <c r="X21">
        <f t="shared" si="20"/>
        <v>23.43681354490203</v>
      </c>
      <c r="Y21">
        <f t="shared" si="21"/>
        <v>23.43566940212262</v>
      </c>
      <c r="Z21">
        <f t="shared" si="22"/>
        <v>-57.931878437535161</v>
      </c>
      <c r="AA21">
        <f t="shared" si="23"/>
        <v>-20.170141412489656</v>
      </c>
      <c r="AB21">
        <f t="shared" si="24"/>
        <v>4.3020853220056735E-2</v>
      </c>
      <c r="AC21">
        <f t="shared" si="25"/>
        <v>-10.874433442946883</v>
      </c>
      <c r="AD21">
        <f t="shared" si="26"/>
        <v>78.190345339302368</v>
      </c>
      <c r="AE21" s="7">
        <f t="shared" si="27"/>
        <v>0.52422156211315751</v>
      </c>
      <c r="AF21">
        <f t="shared" si="3"/>
        <v>685.12095055705322</v>
      </c>
      <c r="AG21">
        <f t="shared" si="28"/>
        <v>-8.719762360736695</v>
      </c>
      <c r="AH21">
        <f t="shared" si="4"/>
        <v>52.082103223886044</v>
      </c>
      <c r="AI21">
        <f t="shared" si="29"/>
        <v>37.917896776113956</v>
      </c>
      <c r="AJ21">
        <f t="shared" si="30"/>
        <v>2.0676909509702777E-2</v>
      </c>
      <c r="AK21">
        <f t="shared" si="31"/>
        <v>37.938573685623659</v>
      </c>
      <c r="AL21">
        <f t="shared" si="5"/>
        <v>169.60780378927234</v>
      </c>
    </row>
    <row r="22" spans="4:38" x14ac:dyDescent="0.25">
      <c r="D22" s="1">
        <f t="shared" si="32"/>
        <v>43486</v>
      </c>
      <c r="E22" s="11">
        <f t="shared" si="6"/>
        <v>0.16561629401276023</v>
      </c>
      <c r="F22" s="7">
        <f t="shared" si="0"/>
        <v>0.3068080174792075</v>
      </c>
      <c r="G22" s="7">
        <f t="shared" si="1"/>
        <v>0.74204112361341856</v>
      </c>
      <c r="H22">
        <f t="shared" si="2"/>
        <v>626.73567283326383</v>
      </c>
      <c r="I22">
        <f t="shared" si="7"/>
        <v>813.26432716673617</v>
      </c>
      <c r="J22" s="8">
        <f t="shared" si="8"/>
        <v>0.14119172346644726</v>
      </c>
      <c r="L22" s="7">
        <f t="shared" si="9"/>
        <v>0.5</v>
      </c>
      <c r="M22" s="2">
        <f t="shared" si="10"/>
        <v>2458504.7708333335</v>
      </c>
      <c r="N22" s="3">
        <f t="shared" si="11"/>
        <v>0.19054814054301134</v>
      </c>
      <c r="P22">
        <f t="shared" si="12"/>
        <v>300.34622023220709</v>
      </c>
      <c r="Q22">
        <f t="shared" si="13"/>
        <v>7217.0811984932225</v>
      </c>
      <c r="R22">
        <f t="shared" si="14"/>
        <v>1.6700619327517152E-2</v>
      </c>
      <c r="S22">
        <f t="shared" si="15"/>
        <v>0.57354135051835076</v>
      </c>
      <c r="T22">
        <f t="shared" si="16"/>
        <v>300.91976158272541</v>
      </c>
      <c r="U22">
        <f t="shared" si="17"/>
        <v>7217.6547398437406</v>
      </c>
      <c r="V22">
        <f t="shared" si="18"/>
        <v>0.98406170697836171</v>
      </c>
      <c r="W22">
        <f t="shared" si="19"/>
        <v>300.90979357246823</v>
      </c>
      <c r="X22">
        <f t="shared" si="20"/>
        <v>23.436813188867141</v>
      </c>
      <c r="Y22">
        <f t="shared" si="21"/>
        <v>23.435671163122223</v>
      </c>
      <c r="Z22">
        <f t="shared" si="22"/>
        <v>-56.873520079134877</v>
      </c>
      <c r="AA22">
        <f t="shared" si="23"/>
        <v>-19.952071505325648</v>
      </c>
      <c r="AB22">
        <f t="shared" si="24"/>
        <v>4.3020859869252873E-2</v>
      </c>
      <c r="AC22">
        <f t="shared" si="25"/>
        <v>-11.166765586690691</v>
      </c>
      <c r="AD22">
        <f t="shared" si="26"/>
        <v>78.341959104157979</v>
      </c>
      <c r="AE22" s="7">
        <f t="shared" si="27"/>
        <v>0.52442457054631297</v>
      </c>
      <c r="AF22">
        <f t="shared" si="3"/>
        <v>684.82861841330941</v>
      </c>
      <c r="AG22">
        <f t="shared" si="28"/>
        <v>-8.7928453966726465</v>
      </c>
      <c r="AH22">
        <f t="shared" si="4"/>
        <v>51.878373319693289</v>
      </c>
      <c r="AI22">
        <f t="shared" si="29"/>
        <v>38.121626680306711</v>
      </c>
      <c r="AJ22">
        <f t="shared" si="30"/>
        <v>2.0526535002025108E-2</v>
      </c>
      <c r="AK22">
        <f t="shared" si="31"/>
        <v>38.142153215308738</v>
      </c>
      <c r="AL22">
        <f t="shared" si="5"/>
        <v>169.47612451190184</v>
      </c>
    </row>
    <row r="23" spans="4:38" x14ac:dyDescent="0.25">
      <c r="D23" s="1">
        <f t="shared" si="32"/>
        <v>43487</v>
      </c>
      <c r="E23" s="11">
        <f t="shared" si="6"/>
        <v>0.16559472232485148</v>
      </c>
      <c r="F23" s="7">
        <f t="shared" si="0"/>
        <v>0.3065705750965651</v>
      </c>
      <c r="G23" s="7">
        <f t="shared" si="1"/>
        <v>0.74266716400971056</v>
      </c>
      <c r="H23">
        <f t="shared" si="2"/>
        <v>627.97908803492953</v>
      </c>
      <c r="I23">
        <f t="shared" si="7"/>
        <v>812.02091196507047</v>
      </c>
      <c r="J23" s="8">
        <f t="shared" si="8"/>
        <v>0.14097585277171362</v>
      </c>
      <c r="L23" s="7">
        <f t="shared" si="9"/>
        <v>0.5</v>
      </c>
      <c r="M23" s="2">
        <f t="shared" si="10"/>
        <v>2458505.7708333335</v>
      </c>
      <c r="N23" s="3">
        <f t="shared" si="11"/>
        <v>0.19057551905088263</v>
      </c>
      <c r="P23">
        <f t="shared" si="12"/>
        <v>301.33186759553428</v>
      </c>
      <c r="Q23">
        <f t="shared" si="13"/>
        <v>7218.0667987733432</v>
      </c>
      <c r="R23">
        <f t="shared" si="14"/>
        <v>1.6700618175284752E-2</v>
      </c>
      <c r="S23">
        <f t="shared" si="15"/>
        <v>0.60549452675338122</v>
      </c>
      <c r="T23">
        <f t="shared" si="16"/>
        <v>301.93736212228765</v>
      </c>
      <c r="U23">
        <f t="shared" si="17"/>
        <v>7218.6722933000965</v>
      </c>
      <c r="V23">
        <f t="shared" si="18"/>
        <v>0.98415127442925698</v>
      </c>
      <c r="W23">
        <f t="shared" si="19"/>
        <v>301.92739214307858</v>
      </c>
      <c r="X23">
        <f t="shared" si="20"/>
        <v>23.436812832832256</v>
      </c>
      <c r="Y23">
        <f t="shared" si="21"/>
        <v>23.435672925097322</v>
      </c>
      <c r="Z23">
        <f t="shared" si="22"/>
        <v>-55.818310576323768</v>
      </c>
      <c r="AA23">
        <f t="shared" si="23"/>
        <v>-19.727788781424604</v>
      </c>
      <c r="AB23">
        <f t="shared" si="24"/>
        <v>4.3020866522132876E-2</v>
      </c>
      <c r="AC23">
        <f t="shared" si="25"/>
        <v>-11.446556156518493</v>
      </c>
      <c r="AD23">
        <f t="shared" si="26"/>
        <v>78.497386004366192</v>
      </c>
      <c r="AE23" s="7">
        <f t="shared" si="27"/>
        <v>0.52461886955313786</v>
      </c>
      <c r="AF23">
        <f t="shared" si="3"/>
        <v>684.5488278434816</v>
      </c>
      <c r="AG23">
        <f t="shared" si="28"/>
        <v>-8.862793039129599</v>
      </c>
      <c r="AH23">
        <f t="shared" si="4"/>
        <v>51.668232238890155</v>
      </c>
      <c r="AI23">
        <f t="shared" si="29"/>
        <v>38.331767761109845</v>
      </c>
      <c r="AJ23">
        <f t="shared" si="30"/>
        <v>2.0372836063977592E-2</v>
      </c>
      <c r="AK23">
        <f t="shared" si="31"/>
        <v>38.352140597173822</v>
      </c>
      <c r="AL23">
        <f t="shared" si="5"/>
        <v>169.34585496765635</v>
      </c>
    </row>
    <row r="24" spans="4:38" x14ac:dyDescent="0.25">
      <c r="D24" s="1">
        <f t="shared" si="32"/>
        <v>43488</v>
      </c>
      <c r="E24" s="11">
        <f t="shared" si="6"/>
        <v>0.16555914848610748</v>
      </c>
      <c r="F24" s="7">
        <f t="shared" si="0"/>
        <v>0.30631397641794317</v>
      </c>
      <c r="G24" s="7">
        <f t="shared" si="1"/>
        <v>0.74329466469060035</v>
      </c>
      <c r="H24">
        <f t="shared" si="2"/>
        <v>629.25219111262641</v>
      </c>
      <c r="I24">
        <f t="shared" si="7"/>
        <v>810.74780888737359</v>
      </c>
      <c r="J24" s="8">
        <f t="shared" si="8"/>
        <v>0.14075482793183569</v>
      </c>
      <c r="L24" s="7">
        <f t="shared" si="9"/>
        <v>0.5</v>
      </c>
      <c r="M24" s="2">
        <f t="shared" si="10"/>
        <v>2458506.7708333335</v>
      </c>
      <c r="N24" s="3">
        <f t="shared" si="11"/>
        <v>0.19060289755875395</v>
      </c>
      <c r="P24">
        <f t="shared" si="12"/>
        <v>302.31751495886328</v>
      </c>
      <c r="Q24">
        <f t="shared" si="13"/>
        <v>7219.052399053463</v>
      </c>
      <c r="R24">
        <f t="shared" si="14"/>
        <v>1.6700617023052162E-2</v>
      </c>
      <c r="S24">
        <f t="shared" si="15"/>
        <v>0.63725752340426856</v>
      </c>
      <c r="T24">
        <f t="shared" si="16"/>
        <v>302.95477248226757</v>
      </c>
      <c r="U24">
        <f t="shared" si="17"/>
        <v>7219.6896565768675</v>
      </c>
      <c r="V24">
        <f t="shared" si="18"/>
        <v>0.98424567548605324</v>
      </c>
      <c r="W24">
        <f t="shared" si="19"/>
        <v>302.94480053776255</v>
      </c>
      <c r="X24">
        <f t="shared" si="20"/>
        <v>23.436812476797368</v>
      </c>
      <c r="Y24">
        <f t="shared" si="21"/>
        <v>23.435674688046102</v>
      </c>
      <c r="Z24">
        <f t="shared" si="22"/>
        <v>-54.766296137715315</v>
      </c>
      <c r="AA24">
        <f t="shared" si="23"/>
        <v>-19.497392413415177</v>
      </c>
      <c r="AB24">
        <f t="shared" si="24"/>
        <v>4.302087317868987E-2</v>
      </c>
      <c r="AC24">
        <f t="shared" si="25"/>
        <v>-11.7136055981514</v>
      </c>
      <c r="AD24">
        <f t="shared" si="26"/>
        <v>78.656523889078301</v>
      </c>
      <c r="AE24" s="7">
        <f t="shared" si="27"/>
        <v>0.52480432055427173</v>
      </c>
      <c r="AF24">
        <f t="shared" si="3"/>
        <v>684.28177840184867</v>
      </c>
      <c r="AG24">
        <f t="shared" si="28"/>
        <v>-8.9295553995378327</v>
      </c>
      <c r="AH24">
        <f t="shared" si="4"/>
        <v>51.451759585652489</v>
      </c>
      <c r="AI24">
        <f t="shared" si="29"/>
        <v>38.548240414347511</v>
      </c>
      <c r="AJ24">
        <f t="shared" si="30"/>
        <v>2.0215976207024731E-2</v>
      </c>
      <c r="AK24">
        <f t="shared" si="31"/>
        <v>38.568456390554537</v>
      </c>
      <c r="AL24">
        <f t="shared" si="5"/>
        <v>169.21705755246501</v>
      </c>
    </row>
    <row r="25" spans="4:38" x14ac:dyDescent="0.25">
      <c r="D25" s="1">
        <f t="shared" si="32"/>
        <v>43489</v>
      </c>
      <c r="E25" s="11">
        <f t="shared" si="6"/>
        <v>0.16550958893170095</v>
      </c>
      <c r="F25" s="7">
        <f t="shared" si="0"/>
        <v>0.30603837990351629</v>
      </c>
      <c r="G25" s="7">
        <f t="shared" si="1"/>
        <v>0.74392321601625488</v>
      </c>
      <c r="H25">
        <f t="shared" si="2"/>
        <v>630.55416400234367</v>
      </c>
      <c r="I25">
        <f t="shared" si="7"/>
        <v>809.44583599765633</v>
      </c>
      <c r="J25" s="8">
        <f t="shared" si="8"/>
        <v>0.14052879097181534</v>
      </c>
      <c r="L25" s="7">
        <f t="shared" si="9"/>
        <v>0.5</v>
      </c>
      <c r="M25" s="2">
        <f t="shared" si="10"/>
        <v>2458507.7708333335</v>
      </c>
      <c r="N25" s="3">
        <f t="shared" si="11"/>
        <v>0.19063027606662528</v>
      </c>
      <c r="P25">
        <f t="shared" si="12"/>
        <v>303.30316232219229</v>
      </c>
      <c r="Q25">
        <f t="shared" si="13"/>
        <v>7220.0379993335837</v>
      </c>
      <c r="R25">
        <f t="shared" si="14"/>
        <v>1.6700615870819384E-2</v>
      </c>
      <c r="S25">
        <f t="shared" si="15"/>
        <v>0.66882043557992688</v>
      </c>
      <c r="T25">
        <f t="shared" si="16"/>
        <v>303.9719827577722</v>
      </c>
      <c r="U25">
        <f t="shared" si="17"/>
        <v>7220.7068197691633</v>
      </c>
      <c r="V25">
        <f t="shared" si="18"/>
        <v>0.98434487946172322</v>
      </c>
      <c r="W25">
        <f t="shared" si="19"/>
        <v>303.9620088516287</v>
      </c>
      <c r="X25">
        <f t="shared" si="20"/>
        <v>23.436812120762479</v>
      </c>
      <c r="Y25">
        <f t="shared" si="21"/>
        <v>23.435676451966756</v>
      </c>
      <c r="Z25">
        <f t="shared" si="22"/>
        <v>-53.717518214984608</v>
      </c>
      <c r="AA25">
        <f t="shared" si="23"/>
        <v>-19.260983323711748</v>
      </c>
      <c r="AB25">
        <f t="shared" si="24"/>
        <v>4.302087983891701E-2</v>
      </c>
      <c r="AC25">
        <f t="shared" si="25"/>
        <v>-11.967733062235244</v>
      </c>
      <c r="AD25">
        <f t="shared" si="26"/>
        <v>78.819270500292959</v>
      </c>
      <c r="AE25" s="7">
        <f t="shared" si="27"/>
        <v>0.52498079795988561</v>
      </c>
      <c r="AF25">
        <f t="shared" si="3"/>
        <v>684.02765093776475</v>
      </c>
      <c r="AG25">
        <f t="shared" si="28"/>
        <v>-8.9930872655588132</v>
      </c>
      <c r="AH25">
        <f t="shared" si="4"/>
        <v>51.229037114824749</v>
      </c>
      <c r="AI25">
        <f t="shared" si="29"/>
        <v>38.770962885175251</v>
      </c>
      <c r="AJ25">
        <f t="shared" si="30"/>
        <v>2.0056118322872952E-2</v>
      </c>
      <c r="AK25">
        <f t="shared" si="31"/>
        <v>38.791019003498121</v>
      </c>
      <c r="AL25">
        <f t="shared" si="5"/>
        <v>169.08979269173597</v>
      </c>
    </row>
    <row r="26" spans="4:38" x14ac:dyDescent="0.25">
      <c r="D26" s="1">
        <f t="shared" si="32"/>
        <v>43490</v>
      </c>
      <c r="E26" s="11">
        <f t="shared" si="6"/>
        <v>0.16544607300913919</v>
      </c>
      <c r="F26" s="7">
        <f t="shared" si="0"/>
        <v>0.30574395681883398</v>
      </c>
      <c r="G26" s="7">
        <f t="shared" si="1"/>
        <v>0.74455242158005475</v>
      </c>
      <c r="H26">
        <f t="shared" si="2"/>
        <v>631.88418925615792</v>
      </c>
      <c r="I26">
        <f t="shared" si="7"/>
        <v>808.11581074384208</v>
      </c>
      <c r="J26" s="8">
        <f t="shared" si="8"/>
        <v>0.1402978838096948</v>
      </c>
      <c r="L26" s="7">
        <f t="shared" si="9"/>
        <v>0.5</v>
      </c>
      <c r="M26" s="2">
        <f t="shared" si="10"/>
        <v>2458508.7708333335</v>
      </c>
      <c r="N26" s="3">
        <f t="shared" si="11"/>
        <v>0.1906576545744966</v>
      </c>
      <c r="P26">
        <f t="shared" si="12"/>
        <v>304.2888096855213</v>
      </c>
      <c r="Q26">
        <f t="shared" si="13"/>
        <v>7221.0235996137044</v>
      </c>
      <c r="R26">
        <f t="shared" si="14"/>
        <v>1.6700614718586415E-2</v>
      </c>
      <c r="S26">
        <f t="shared" si="15"/>
        <v>0.70017343207413474</v>
      </c>
      <c r="T26">
        <f t="shared" si="16"/>
        <v>304.98898311759541</v>
      </c>
      <c r="U26">
        <f t="shared" si="17"/>
        <v>7221.7237730457782</v>
      </c>
      <c r="V26">
        <f t="shared" si="18"/>
        <v>0.98444885412670113</v>
      </c>
      <c r="W26">
        <f t="shared" si="19"/>
        <v>304.97900725347267</v>
      </c>
      <c r="X26">
        <f t="shared" si="20"/>
        <v>23.436811764727594</v>
      </c>
      <c r="Y26">
        <f t="shared" si="21"/>
        <v>23.435678216857475</v>
      </c>
      <c r="Z26">
        <f t="shared" si="22"/>
        <v>-52.672013528272615</v>
      </c>
      <c r="AA26">
        <f t="shared" si="23"/>
        <v>-19.018664073600913</v>
      </c>
      <c r="AB26">
        <f t="shared" si="24"/>
        <v>4.3020886502807498E-2</v>
      </c>
      <c r="AC26">
        <f t="shared" si="25"/>
        <v>-12.20877644719989</v>
      </c>
      <c r="AD26">
        <f t="shared" si="26"/>
        <v>78.985523657019741</v>
      </c>
      <c r="AE26" s="7">
        <f t="shared" si="27"/>
        <v>0.52514818919944439</v>
      </c>
      <c r="AF26">
        <f t="shared" si="3"/>
        <v>683.78660755280021</v>
      </c>
      <c r="AG26">
        <f t="shared" si="28"/>
        <v>-9.0533481117999486</v>
      </c>
      <c r="AH26">
        <f t="shared" si="4"/>
        <v>51.000148673787919</v>
      </c>
      <c r="AI26">
        <f t="shared" si="29"/>
        <v>38.999851326212081</v>
      </c>
      <c r="AJ26">
        <f t="shared" si="30"/>
        <v>1.9893424328212429E-2</v>
      </c>
      <c r="AK26">
        <f t="shared" si="31"/>
        <v>39.019744750540291</v>
      </c>
      <c r="AL26">
        <f t="shared" si="5"/>
        <v>168.96411876937339</v>
      </c>
    </row>
    <row r="27" spans="4:38" x14ac:dyDescent="0.25">
      <c r="D27" s="1">
        <f t="shared" si="32"/>
        <v>43491</v>
      </c>
      <c r="E27" s="11">
        <f t="shared" si="6"/>
        <v>0.16536864273749494</v>
      </c>
      <c r="F27" s="7">
        <f t="shared" si="0"/>
        <v>0.30543089075025626</v>
      </c>
      <c r="G27" s="7">
        <f t="shared" si="1"/>
        <v>0.74518189869921103</v>
      </c>
      <c r="H27">
        <f t="shared" si="2"/>
        <v>633.24145144649481</v>
      </c>
      <c r="I27">
        <f t="shared" si="7"/>
        <v>806.75854855350519</v>
      </c>
      <c r="J27" s="8">
        <f t="shared" si="8"/>
        <v>0.14006224801276132</v>
      </c>
      <c r="L27" s="7">
        <f t="shared" si="9"/>
        <v>0.5</v>
      </c>
      <c r="M27" s="2">
        <f t="shared" si="10"/>
        <v>2458509.7708333335</v>
      </c>
      <c r="N27" s="3">
        <f t="shared" si="11"/>
        <v>0.19068503308236792</v>
      </c>
      <c r="P27">
        <f t="shared" si="12"/>
        <v>305.27445704885213</v>
      </c>
      <c r="Q27">
        <f t="shared" si="13"/>
        <v>7222.0091998938242</v>
      </c>
      <c r="R27">
        <f t="shared" si="14"/>
        <v>1.6700613566353256E-2</v>
      </c>
      <c r="S27">
        <f t="shared" si="15"/>
        <v>0.73130675888403418</v>
      </c>
      <c r="T27">
        <f t="shared" si="16"/>
        <v>306.00576380773617</v>
      </c>
      <c r="U27">
        <f t="shared" si="17"/>
        <v>7222.7405066527081</v>
      </c>
      <c r="V27">
        <f t="shared" si="18"/>
        <v>0.98455756572211806</v>
      </c>
      <c r="W27">
        <f t="shared" si="19"/>
        <v>305.99578598929509</v>
      </c>
      <c r="X27">
        <f t="shared" si="20"/>
        <v>23.436811408692709</v>
      </c>
      <c r="Y27">
        <f t="shared" si="21"/>
        <v>23.435679982716447</v>
      </c>
      <c r="Z27">
        <f t="shared" si="22"/>
        <v>-51.629814101013011</v>
      </c>
      <c r="AA27">
        <f t="shared" si="23"/>
        <v>-18.77053875394229</v>
      </c>
      <c r="AB27">
        <f t="shared" si="24"/>
        <v>4.3020893170354485E-2</v>
      </c>
      <c r="AC27">
        <f t="shared" si="25"/>
        <v>-12.436592403616448</v>
      </c>
      <c r="AD27">
        <f t="shared" si="26"/>
        <v>79.155181430811851</v>
      </c>
      <c r="AE27" s="7">
        <f t="shared" si="27"/>
        <v>0.52530639472473362</v>
      </c>
      <c r="AF27">
        <f t="shared" si="3"/>
        <v>683.55879159638357</v>
      </c>
      <c r="AG27">
        <f t="shared" si="28"/>
        <v>-9.1103021009041072</v>
      </c>
      <c r="AH27">
        <f t="shared" si="4"/>
        <v>50.765180144168909</v>
      </c>
      <c r="AI27">
        <f t="shared" si="29"/>
        <v>39.234819855831091</v>
      </c>
      <c r="AJ27">
        <f t="shared" si="30"/>
        <v>1.9728054829633249E-2</v>
      </c>
      <c r="AK27">
        <f t="shared" si="31"/>
        <v>39.254547910660726</v>
      </c>
      <c r="AL27">
        <f t="shared" si="5"/>
        <v>168.84009205804853</v>
      </c>
    </row>
    <row r="28" spans="4:38" x14ac:dyDescent="0.25">
      <c r="D28" s="1">
        <f t="shared" si="32"/>
        <v>43492</v>
      </c>
      <c r="E28" s="11">
        <f t="shared" si="6"/>
        <v>0.16527735255286968</v>
      </c>
      <c r="F28" s="7">
        <f t="shared" si="0"/>
        <v>0.3050993771190707</v>
      </c>
      <c r="G28" s="7">
        <f t="shared" si="1"/>
        <v>0.74581127885426657</v>
      </c>
      <c r="H28">
        <f t="shared" si="2"/>
        <v>634.62513849868208</v>
      </c>
      <c r="I28">
        <f t="shared" si="7"/>
        <v>805.37486150131792</v>
      </c>
      <c r="J28" s="8">
        <f t="shared" si="8"/>
        <v>0.13982202456620102</v>
      </c>
      <c r="L28" s="7">
        <f t="shared" si="9"/>
        <v>0.5</v>
      </c>
      <c r="M28" s="2">
        <f t="shared" si="10"/>
        <v>2458510.7708333335</v>
      </c>
      <c r="N28" s="3">
        <f t="shared" si="11"/>
        <v>0.19071241159023924</v>
      </c>
      <c r="P28">
        <f t="shared" si="12"/>
        <v>306.26010441218114</v>
      </c>
      <c r="Q28">
        <f t="shared" si="13"/>
        <v>7222.9948001739449</v>
      </c>
      <c r="R28">
        <f t="shared" si="14"/>
        <v>1.6700612414119909E-2</v>
      </c>
      <c r="S28">
        <f t="shared" si="15"/>
        <v>0.7622107426851743</v>
      </c>
      <c r="T28">
        <f t="shared" si="16"/>
        <v>307.02231515486631</v>
      </c>
      <c r="U28">
        <f t="shared" si="17"/>
        <v>7223.75701091663</v>
      </c>
      <c r="V28">
        <f t="shared" si="18"/>
        <v>0.98467097897363687</v>
      </c>
      <c r="W28">
        <f t="shared" si="19"/>
        <v>307.0123353857694</v>
      </c>
      <c r="X28">
        <f t="shared" si="20"/>
        <v>23.43681105265782</v>
      </c>
      <c r="Y28">
        <f t="shared" si="21"/>
        <v>23.435681749541853</v>
      </c>
      <c r="Z28">
        <f t="shared" si="22"/>
        <v>-50.590947303646097</v>
      </c>
      <c r="AA28">
        <f t="shared" si="23"/>
        <v>-18.51671287772167</v>
      </c>
      <c r="AB28">
        <f t="shared" si="24"/>
        <v>4.3020899841551115E-2</v>
      </c>
      <c r="AC28">
        <f t="shared" si="25"/>
        <v>-12.651056300802866</v>
      </c>
      <c r="AD28">
        <f t="shared" si="26"/>
        <v>79.32814231233526</v>
      </c>
      <c r="AE28" s="7">
        <f t="shared" si="27"/>
        <v>0.52545532798666861</v>
      </c>
      <c r="AF28">
        <f t="shared" si="3"/>
        <v>683.34432769919704</v>
      </c>
      <c r="AG28">
        <f t="shared" si="28"/>
        <v>-9.1639180752007405</v>
      </c>
      <c r="AH28">
        <f t="shared" si="4"/>
        <v>50.524219383430385</v>
      </c>
      <c r="AI28">
        <f t="shared" si="29"/>
        <v>39.475780616569615</v>
      </c>
      <c r="AJ28">
        <f t="shared" si="30"/>
        <v>1.9560168809304047E-2</v>
      </c>
      <c r="AK28">
        <f t="shared" si="31"/>
        <v>39.495340785378922</v>
      </c>
      <c r="AL28">
        <f t="shared" si="5"/>
        <v>168.71776665096149</v>
      </c>
    </row>
    <row r="29" spans="4:38" x14ac:dyDescent="0.25">
      <c r="D29" s="1">
        <f t="shared" si="32"/>
        <v>43493</v>
      </c>
      <c r="E29" s="11">
        <f t="shared" si="6"/>
        <v>0.16517226904105273</v>
      </c>
      <c r="F29" s="7">
        <f t="shared" si="0"/>
        <v>0.30474962269561329</v>
      </c>
      <c r="G29" s="7">
        <f t="shared" si="1"/>
        <v>0.74644020807737088</v>
      </c>
      <c r="H29">
        <f t="shared" si="2"/>
        <v>636.0344429497311</v>
      </c>
      <c r="I29">
        <f t="shared" si="7"/>
        <v>803.9655570502689</v>
      </c>
      <c r="J29" s="8">
        <f t="shared" si="8"/>
        <v>0.13957735365456056</v>
      </c>
      <c r="L29" s="7">
        <f t="shared" si="9"/>
        <v>0.5</v>
      </c>
      <c r="M29" s="2">
        <f t="shared" si="10"/>
        <v>2458511.7708333335</v>
      </c>
      <c r="N29" s="3">
        <f t="shared" si="11"/>
        <v>0.19073979009811057</v>
      </c>
      <c r="P29">
        <f t="shared" si="12"/>
        <v>307.24575177551196</v>
      </c>
      <c r="Q29">
        <f t="shared" si="13"/>
        <v>7223.9804004540647</v>
      </c>
      <c r="R29">
        <f t="shared" si="14"/>
        <v>1.6700611261886371E-2</v>
      </c>
      <c r="S29">
        <f t="shared" si="15"/>
        <v>0.79287579426188382</v>
      </c>
      <c r="T29">
        <f t="shared" si="16"/>
        <v>308.03862756977384</v>
      </c>
      <c r="U29">
        <f t="shared" si="17"/>
        <v>7224.7732762483265</v>
      </c>
      <c r="V29">
        <f t="shared" si="18"/>
        <v>0.98478905710587805</v>
      </c>
      <c r="W29">
        <f t="shared" si="19"/>
        <v>308.02864585368536</v>
      </c>
      <c r="X29">
        <f t="shared" si="20"/>
        <v>23.436810696622935</v>
      </c>
      <c r="Y29">
        <f t="shared" si="21"/>
        <v>23.435683517331888</v>
      </c>
      <c r="Z29">
        <f t="shared" si="22"/>
        <v>-49.55543590564465</v>
      </c>
      <c r="AA29">
        <f t="shared" si="23"/>
        <v>-18.257293274669429</v>
      </c>
      <c r="AB29">
        <f t="shared" si="24"/>
        <v>4.302090651639056E-2</v>
      </c>
      <c r="AC29">
        <f t="shared" si="25"/>
        <v>-12.852062156548735</v>
      </c>
      <c r="AD29">
        <f t="shared" si="26"/>
        <v>79.504305368716388</v>
      </c>
      <c r="AE29" s="7">
        <f t="shared" si="27"/>
        <v>0.52559491538649217</v>
      </c>
      <c r="AF29">
        <f t="shared" si="3"/>
        <v>683.1433218434513</v>
      </c>
      <c r="AG29">
        <f t="shared" si="28"/>
        <v>-9.2141695391371741</v>
      </c>
      <c r="AH29">
        <f t="shared" si="4"/>
        <v>50.27735616636641</v>
      </c>
      <c r="AI29">
        <f t="shared" si="29"/>
        <v>39.72264383363359</v>
      </c>
      <c r="AJ29">
        <f t="shared" si="30"/>
        <v>1.9389923331820297E-2</v>
      </c>
      <c r="AK29">
        <f t="shared" si="31"/>
        <v>39.742033756965412</v>
      </c>
      <c r="AL29">
        <f t="shared" si="5"/>
        <v>168.59719439532444</v>
      </c>
    </row>
    <row r="30" spans="4:38" x14ac:dyDescent="0.25">
      <c r="D30" s="1">
        <f t="shared" si="32"/>
        <v>43494</v>
      </c>
      <c r="E30" s="11">
        <f t="shared" si="6"/>
        <v>0.16505347065833242</v>
      </c>
      <c r="F30" s="7">
        <f t="shared" si="0"/>
        <v>0.30438184511463218</v>
      </c>
      <c r="G30" s="7">
        <f t="shared" si="1"/>
        <v>0.74706834728943317</v>
      </c>
      <c r="H30">
        <f t="shared" si="2"/>
        <v>637.46856313171338</v>
      </c>
      <c r="I30">
        <f t="shared" si="7"/>
        <v>802.53143686828662</v>
      </c>
      <c r="J30" s="8">
        <f t="shared" si="8"/>
        <v>0.13932837445629975</v>
      </c>
      <c r="L30" s="7">
        <f t="shared" si="9"/>
        <v>0.5</v>
      </c>
      <c r="M30" s="2">
        <f t="shared" si="10"/>
        <v>2458512.7708333335</v>
      </c>
      <c r="N30" s="3">
        <f t="shared" si="11"/>
        <v>0.19076716860598189</v>
      </c>
      <c r="P30">
        <f t="shared" si="12"/>
        <v>308.2313991388437</v>
      </c>
      <c r="Q30">
        <f t="shared" si="13"/>
        <v>7224.9660007341836</v>
      </c>
      <c r="R30">
        <f t="shared" si="14"/>
        <v>1.6700610109652642E-2</v>
      </c>
      <c r="S30">
        <f t="shared" si="15"/>
        <v>0.82329241189099167</v>
      </c>
      <c r="T30">
        <f t="shared" si="16"/>
        <v>309.05469155073467</v>
      </c>
      <c r="U30">
        <f t="shared" si="17"/>
        <v>7225.7892931460747</v>
      </c>
      <c r="V30">
        <f t="shared" si="18"/>
        <v>0.98491176185742602</v>
      </c>
      <c r="W30">
        <f t="shared" si="19"/>
        <v>309.04470789132057</v>
      </c>
      <c r="X30">
        <f t="shared" si="20"/>
        <v>23.436810340588046</v>
      </c>
      <c r="Y30">
        <f t="shared" si="21"/>
        <v>23.435685286084734</v>
      </c>
      <c r="Z30">
        <f t="shared" si="22"/>
        <v>-48.523298135341804</v>
      </c>
      <c r="AA30">
        <f t="shared" si="23"/>
        <v>-17.992387988156704</v>
      </c>
      <c r="AB30">
        <f t="shared" si="24"/>
        <v>4.302091319486593E-2</v>
      </c>
      <c r="AC30">
        <f t="shared" si="25"/>
        <v>-13.039522530927062</v>
      </c>
      <c r="AD30">
        <f t="shared" si="26"/>
        <v>79.683570391464173</v>
      </c>
      <c r="AE30" s="7">
        <f t="shared" si="27"/>
        <v>0.52572509620203267</v>
      </c>
      <c r="AF30">
        <f t="shared" si="3"/>
        <v>682.95586146907294</v>
      </c>
      <c r="AG30">
        <f t="shared" si="28"/>
        <v>-9.2610346327317643</v>
      </c>
      <c r="AH30">
        <f t="shared" si="4"/>
        <v>50.024682126541627</v>
      </c>
      <c r="AI30">
        <f t="shared" si="29"/>
        <v>39.975317873458373</v>
      </c>
      <c r="AJ30">
        <f t="shared" si="30"/>
        <v>1.9217473272474823E-2</v>
      </c>
      <c r="AK30">
        <f t="shared" si="31"/>
        <v>39.994535346730849</v>
      </c>
      <c r="AL30">
        <f t="shared" si="5"/>
        <v>168.47842482778458</v>
      </c>
    </row>
    <row r="31" spans="4:38" x14ac:dyDescent="0.25">
      <c r="D31" s="1">
        <f t="shared" si="32"/>
        <v>43495</v>
      </c>
      <c r="E31" s="11">
        <f t="shared" si="6"/>
        <v>0.16492104744138195</v>
      </c>
      <c r="F31" s="7">
        <f t="shared" si="0"/>
        <v>0.30399627239299093</v>
      </c>
      <c r="G31" s="7">
        <f t="shared" si="1"/>
        <v>0.74769537258655494</v>
      </c>
      <c r="H31">
        <f t="shared" si="2"/>
        <v>638.92670427873225</v>
      </c>
      <c r="I31">
        <f t="shared" si="7"/>
        <v>801.07329572126775</v>
      </c>
      <c r="J31" s="8">
        <f t="shared" si="8"/>
        <v>0.13907522495160898</v>
      </c>
      <c r="L31" s="7">
        <f t="shared" si="9"/>
        <v>0.5</v>
      </c>
      <c r="M31" s="2">
        <f t="shared" si="10"/>
        <v>2458513.7708333335</v>
      </c>
      <c r="N31" s="3">
        <f t="shared" si="11"/>
        <v>0.19079454711385321</v>
      </c>
      <c r="P31">
        <f t="shared" si="12"/>
        <v>309.21704650217544</v>
      </c>
      <c r="Q31">
        <f t="shared" si="13"/>
        <v>7225.9516010143034</v>
      </c>
      <c r="R31">
        <f t="shared" si="14"/>
        <v>1.6700608957418723E-2</v>
      </c>
      <c r="S31">
        <f t="shared" si="15"/>
        <v>0.8534511846774957</v>
      </c>
      <c r="T31">
        <f t="shared" si="16"/>
        <v>310.07049768685295</v>
      </c>
      <c r="U31">
        <f t="shared" si="17"/>
        <v>7226.8050521989808</v>
      </c>
      <c r="V31">
        <f t="shared" si="18"/>
        <v>0.98503905349640619</v>
      </c>
      <c r="W31">
        <f t="shared" si="19"/>
        <v>310.06051208778069</v>
      </c>
      <c r="X31">
        <f t="shared" si="20"/>
        <v>23.436809984553161</v>
      </c>
      <c r="Y31">
        <f t="shared" si="21"/>
        <v>23.435687055798578</v>
      </c>
      <c r="Z31">
        <f t="shared" si="22"/>
        <v>-47.494547746955355</v>
      </c>
      <c r="AA31">
        <f t="shared" si="23"/>
        <v>-17.722106174541914</v>
      </c>
      <c r="AB31">
        <f t="shared" si="24"/>
        <v>4.3020919876970432E-2</v>
      </c>
      <c r="AC31">
        <f t="shared" si="25"/>
        <v>-13.213368385273094</v>
      </c>
      <c r="AD31">
        <f t="shared" si="26"/>
        <v>79.865838034841531</v>
      </c>
      <c r="AE31" s="7">
        <f t="shared" si="27"/>
        <v>0.52584582248977296</v>
      </c>
      <c r="AF31">
        <f t="shared" si="3"/>
        <v>682.78201561472702</v>
      </c>
      <c r="AG31">
        <f t="shared" si="28"/>
        <v>-9.3044960963182461</v>
      </c>
      <c r="AH31">
        <f t="shared" si="4"/>
        <v>49.766290697686742</v>
      </c>
      <c r="AI31">
        <f t="shared" si="29"/>
        <v>40.233709302313258</v>
      </c>
      <c r="AJ31">
        <f t="shared" si="30"/>
        <v>1.9042971067032587E-2</v>
      </c>
      <c r="AK31">
        <f t="shared" si="31"/>
        <v>40.252752273380288</v>
      </c>
      <c r="AL31">
        <f t="shared" si="5"/>
        <v>168.36150511198525</v>
      </c>
    </row>
    <row r="32" spans="4:38" x14ac:dyDescent="0.25">
      <c r="D32" s="1">
        <f t="shared" si="32"/>
        <v>43496</v>
      </c>
      <c r="E32" s="11">
        <f t="shared" si="6"/>
        <v>0.16477510070713647</v>
      </c>
      <c r="F32" s="7">
        <f t="shared" si="0"/>
        <v>0.30359314245073388</v>
      </c>
      <c r="G32" s="7">
        <f t="shared" si="1"/>
        <v>0.74832097547634424</v>
      </c>
      <c r="H32">
        <f t="shared" si="2"/>
        <v>640.40807955687899</v>
      </c>
      <c r="I32">
        <f t="shared" si="7"/>
        <v>799.59192044312101</v>
      </c>
      <c r="J32" s="8">
        <f t="shared" si="8"/>
        <v>0.13881804174359741</v>
      </c>
      <c r="L32" s="7">
        <f t="shared" si="9"/>
        <v>0.5</v>
      </c>
      <c r="M32" s="2">
        <f t="shared" si="10"/>
        <v>2458514.7708333335</v>
      </c>
      <c r="N32" s="3">
        <f t="shared" si="11"/>
        <v>0.19082192562172454</v>
      </c>
      <c r="P32">
        <f t="shared" si="12"/>
        <v>310.20269386550717</v>
      </c>
      <c r="Q32">
        <f t="shared" si="13"/>
        <v>7226.9372012944223</v>
      </c>
      <c r="R32">
        <f t="shared" si="14"/>
        <v>1.6700607805184616E-2</v>
      </c>
      <c r="S32">
        <f t="shared" si="15"/>
        <v>0.88334279583990027</v>
      </c>
      <c r="T32">
        <f t="shared" si="16"/>
        <v>311.08603666134707</v>
      </c>
      <c r="U32">
        <f t="shared" si="17"/>
        <v>7227.820544090262</v>
      </c>
      <c r="V32">
        <f t="shared" si="18"/>
        <v>0.9851708908366229</v>
      </c>
      <c r="W32">
        <f t="shared" si="19"/>
        <v>311.07604912628591</v>
      </c>
      <c r="X32">
        <f t="shared" si="20"/>
        <v>23.436809628518276</v>
      </c>
      <c r="Y32">
        <f t="shared" si="21"/>
        <v>23.435688826471601</v>
      </c>
      <c r="Z32">
        <f t="shared" si="22"/>
        <v>-46.469194094268197</v>
      </c>
      <c r="AA32">
        <f t="shared" si="23"/>
        <v>-17.446558005137518</v>
      </c>
      <c r="AB32">
        <f t="shared" si="24"/>
        <v>4.3020926562697168E-2</v>
      </c>
      <c r="AC32">
        <f t="shared" si="25"/>
        <v>-13.373548907496312</v>
      </c>
      <c r="AD32">
        <f t="shared" si="26"/>
        <v>80.051009944609874</v>
      </c>
      <c r="AE32" s="7">
        <f t="shared" si="27"/>
        <v>0.52595705896353906</v>
      </c>
      <c r="AF32">
        <f t="shared" si="3"/>
        <v>682.62183509250372</v>
      </c>
      <c r="AG32">
        <f t="shared" si="28"/>
        <v>-9.3445412268740711</v>
      </c>
      <c r="AH32">
        <f t="shared" si="4"/>
        <v>49.502277055074472</v>
      </c>
      <c r="AI32">
        <f t="shared" si="29"/>
        <v>40.497722944925528</v>
      </c>
      <c r="AJ32">
        <f t="shared" si="30"/>
        <v>1.8866566482957221E-2</v>
      </c>
      <c r="AK32">
        <f t="shared" si="31"/>
        <v>40.516589511408483</v>
      </c>
      <c r="AL32">
        <f t="shared" si="5"/>
        <v>168.24647997845261</v>
      </c>
    </row>
    <row r="33" spans="4:38" x14ac:dyDescent="0.25">
      <c r="D33" s="1">
        <f t="shared" si="32"/>
        <v>43497</v>
      </c>
      <c r="E33" s="11">
        <f t="shared" si="6"/>
        <v>0.16461574274356081</v>
      </c>
      <c r="F33" s="7">
        <f t="shared" si="0"/>
        <v>0.3031727026364342</v>
      </c>
      <c r="G33" s="7">
        <f t="shared" si="1"/>
        <v>0.74894486306494057</v>
      </c>
      <c r="H33">
        <f t="shared" si="2"/>
        <v>641.91191101704931</v>
      </c>
      <c r="I33">
        <f t="shared" si="7"/>
        <v>798.08808898295069</v>
      </c>
      <c r="J33" s="8">
        <f t="shared" si="8"/>
        <v>0.13855695989287339</v>
      </c>
      <c r="L33" s="7">
        <f t="shared" si="9"/>
        <v>0.5</v>
      </c>
      <c r="M33" s="2">
        <f t="shared" si="10"/>
        <v>2458515.7708333335</v>
      </c>
      <c r="N33" s="3">
        <f t="shared" si="11"/>
        <v>0.19084930412959586</v>
      </c>
      <c r="P33">
        <f t="shared" si="12"/>
        <v>311.18834122884073</v>
      </c>
      <c r="Q33">
        <f t="shared" si="13"/>
        <v>7227.9228015745402</v>
      </c>
      <c r="R33">
        <f t="shared" si="14"/>
        <v>1.6700606652950315E-2</v>
      </c>
      <c r="S33">
        <f t="shared" si="15"/>
        <v>0.91295802594432296</v>
      </c>
      <c r="T33">
        <f t="shared" si="16"/>
        <v>312.10129925478503</v>
      </c>
      <c r="U33">
        <f t="shared" si="17"/>
        <v>7228.8357596004844</v>
      </c>
      <c r="V33">
        <f t="shared" si="18"/>
        <v>0.98530723125424469</v>
      </c>
      <c r="W33">
        <f t="shared" si="19"/>
        <v>312.09130978740581</v>
      </c>
      <c r="X33">
        <f t="shared" si="20"/>
        <v>23.436809272483391</v>
      </c>
      <c r="Y33">
        <f t="shared" si="21"/>
        <v>23.435690598101992</v>
      </c>
      <c r="Z33">
        <f t="shared" si="22"/>
        <v>-45.447242210398429</v>
      </c>
      <c r="AA33">
        <f t="shared" si="23"/>
        <v>-17.165854570942408</v>
      </c>
      <c r="AB33">
        <f t="shared" si="24"/>
        <v>4.3020933252039303E-2</v>
      </c>
      <c r="AC33">
        <f t="shared" si="25"/>
        <v>-13.520031304989919</v>
      </c>
      <c r="AD33">
        <f t="shared" si="26"/>
        <v>80.238988877131163</v>
      </c>
      <c r="AE33" s="7">
        <f t="shared" si="27"/>
        <v>0.52605878285068741</v>
      </c>
      <c r="AF33">
        <f t="shared" si="3"/>
        <v>682.47535269501009</v>
      </c>
      <c r="AG33">
        <f t="shared" si="28"/>
        <v>-9.3811618262474781</v>
      </c>
      <c r="AH33">
        <f t="shared" si="4"/>
        <v>49.232738056891975</v>
      </c>
      <c r="AI33">
        <f t="shared" si="29"/>
        <v>40.767261943108025</v>
      </c>
      <c r="AJ33">
        <f t="shared" si="30"/>
        <v>1.8688406411899294E-2</v>
      </c>
      <c r="AK33">
        <f t="shared" si="31"/>
        <v>40.785950349519922</v>
      </c>
      <c r="AL33">
        <f t="shared" si="5"/>
        <v>168.13339166697131</v>
      </c>
    </row>
    <row r="34" spans="4:38" x14ac:dyDescent="0.25">
      <c r="D34" s="1">
        <f t="shared" si="32"/>
        <v>43498</v>
      </c>
      <c r="E34" s="11">
        <f t="shared" si="6"/>
        <v>0.16444309649219324</v>
      </c>
      <c r="F34" s="7">
        <f t="shared" si="0"/>
        <v>0.30273520925766334</v>
      </c>
      <c r="G34" s="7">
        <f t="shared" si="1"/>
        <v>0.74956675819578289</v>
      </c>
      <c r="H34">
        <f t="shared" si="2"/>
        <v>643.4374304708922</v>
      </c>
      <c r="I34">
        <f t="shared" si="7"/>
        <v>796.5625695291078</v>
      </c>
      <c r="J34" s="8">
        <f t="shared" si="8"/>
        <v>0.1382921127654701</v>
      </c>
      <c r="L34" s="7">
        <f t="shared" si="9"/>
        <v>0.5</v>
      </c>
      <c r="M34" s="2">
        <f t="shared" si="10"/>
        <v>2458516.7708333335</v>
      </c>
      <c r="N34" s="3">
        <f t="shared" si="11"/>
        <v>0.19087668263746718</v>
      </c>
      <c r="P34">
        <f t="shared" si="12"/>
        <v>312.17398859217337</v>
      </c>
      <c r="Q34">
        <f t="shared" si="13"/>
        <v>7228.90840185466</v>
      </c>
      <c r="R34">
        <f t="shared" si="14"/>
        <v>1.6700605500715827E-2</v>
      </c>
      <c r="S34">
        <f t="shared" si="15"/>
        <v>0.94228775608560456</v>
      </c>
      <c r="T34">
        <f t="shared" si="16"/>
        <v>313.11627634825896</v>
      </c>
      <c r="U34">
        <f t="shared" si="17"/>
        <v>7229.8506896107456</v>
      </c>
      <c r="V34">
        <f t="shared" si="18"/>
        <v>0.98544803070503018</v>
      </c>
      <c r="W34">
        <f t="shared" si="19"/>
        <v>313.10628495223415</v>
      </c>
      <c r="X34">
        <f t="shared" si="20"/>
        <v>23.436808916448506</v>
      </c>
      <c r="Y34">
        <f t="shared" si="21"/>
        <v>23.435692370687928</v>
      </c>
      <c r="Z34">
        <f t="shared" si="22"/>
        <v>-44.42869289311318</v>
      </c>
      <c r="AA34">
        <f t="shared" si="23"/>
        <v>-16.880107790271289</v>
      </c>
      <c r="AB34">
        <f t="shared" si="24"/>
        <v>4.3020939944989969E-2</v>
      </c>
      <c r="AC34">
        <f t="shared" si="25"/>
        <v>-13.652800566481234</v>
      </c>
      <c r="AD34">
        <f t="shared" si="26"/>
        <v>80.429678808861524</v>
      </c>
      <c r="AE34" s="7">
        <f t="shared" si="27"/>
        <v>0.52615098372672309</v>
      </c>
      <c r="AF34">
        <f t="shared" si="3"/>
        <v>682.34258343351871</v>
      </c>
      <c r="AG34">
        <f t="shared" si="28"/>
        <v>-9.414354141620322</v>
      </c>
      <c r="AH34">
        <f t="shared" si="4"/>
        <v>48.957772185627739</v>
      </c>
      <c r="AI34">
        <f t="shared" si="29"/>
        <v>41.042227814372261</v>
      </c>
      <c r="AJ34">
        <f t="shared" si="30"/>
        <v>1.8508634683137747E-2</v>
      </c>
      <c r="AK34">
        <f t="shared" si="31"/>
        <v>41.060736449055398</v>
      </c>
      <c r="AL34">
        <f t="shared" si="5"/>
        <v>168.02227987159677</v>
      </c>
    </row>
    <row r="35" spans="4:38" x14ac:dyDescent="0.25">
      <c r="D35" s="1">
        <f t="shared" si="32"/>
        <v>43499</v>
      </c>
      <c r="E35" s="11">
        <f t="shared" si="6"/>
        <v>0.16425729522332944</v>
      </c>
      <c r="F35" s="7">
        <f t="shared" si="0"/>
        <v>0.30228092711732357</v>
      </c>
      <c r="G35" s="7">
        <f t="shared" si="1"/>
        <v>0.75018639954134714</v>
      </c>
      <c r="H35">
        <f t="shared" si="2"/>
        <v>644.98388029059379</v>
      </c>
      <c r="I35">
        <f t="shared" si="7"/>
        <v>795.01611970940621</v>
      </c>
      <c r="J35" s="8">
        <f t="shared" si="8"/>
        <v>0.13802363189399414</v>
      </c>
      <c r="L35" s="7">
        <f t="shared" si="9"/>
        <v>0.5</v>
      </c>
      <c r="M35" s="2">
        <f t="shared" si="10"/>
        <v>2458517.7708333335</v>
      </c>
      <c r="N35" s="3">
        <f t="shared" si="11"/>
        <v>0.19090406114533851</v>
      </c>
      <c r="P35">
        <f t="shared" si="12"/>
        <v>313.15963595550693</v>
      </c>
      <c r="Q35">
        <f t="shared" si="13"/>
        <v>7229.8940021347789</v>
      </c>
      <c r="R35">
        <f t="shared" si="14"/>
        <v>1.6700604348481151E-2</v>
      </c>
      <c r="S35">
        <f t="shared" si="15"/>
        <v>0.97132297101336185</v>
      </c>
      <c r="T35">
        <f t="shared" si="16"/>
        <v>314.13095892652029</v>
      </c>
      <c r="U35">
        <f t="shared" si="17"/>
        <v>7230.8653251057922</v>
      </c>
      <c r="V35">
        <f t="shared" si="18"/>
        <v>0.98559324374207713</v>
      </c>
      <c r="W35">
        <f t="shared" si="19"/>
        <v>314.12096560552413</v>
      </c>
      <c r="X35">
        <f t="shared" si="20"/>
        <v>23.43680856041362</v>
      </c>
      <c r="Y35">
        <f t="shared" si="21"/>
        <v>23.43569414422759</v>
      </c>
      <c r="Z35">
        <f t="shared" si="22"/>
        <v>-43.413542795116435</v>
      </c>
      <c r="AA35">
        <f t="shared" si="23"/>
        <v>-16.589430319386206</v>
      </c>
      <c r="AB35">
        <f t="shared" si="24"/>
        <v>4.3020946641542282E-2</v>
      </c>
      <c r="AC35">
        <f t="shared" si="25"/>
        <v>-13.771859194242825</v>
      </c>
      <c r="AD35">
        <f t="shared" si="26"/>
        <v>80.622985036324224</v>
      </c>
      <c r="AE35" s="7">
        <f t="shared" si="27"/>
        <v>0.5262336633293353</v>
      </c>
      <c r="AF35">
        <f t="shared" si="3"/>
        <v>682.22352480575728</v>
      </c>
      <c r="AG35">
        <f t="shared" si="28"/>
        <v>-9.4441187985606803</v>
      </c>
      <c r="AH35">
        <f t="shared" si="4"/>
        <v>48.677479489481549</v>
      </c>
      <c r="AI35">
        <f t="shared" si="29"/>
        <v>41.322520510518451</v>
      </c>
      <c r="AJ35">
        <f t="shared" si="30"/>
        <v>1.8327391897550942E-2</v>
      </c>
      <c r="AK35">
        <f t="shared" si="31"/>
        <v>41.340847902416002</v>
      </c>
      <c r="AL35">
        <f t="shared" si="5"/>
        <v>167.91318168842895</v>
      </c>
    </row>
    <row r="36" spans="4:38" x14ac:dyDescent="0.25">
      <c r="D36" s="1">
        <f t="shared" si="32"/>
        <v>43500</v>
      </c>
      <c r="E36" s="11">
        <f t="shared" si="6"/>
        <v>0.16405848220471708</v>
      </c>
      <c r="F36" s="7">
        <f t="shared" si="0"/>
        <v>0.30181012905654631</v>
      </c>
      <c r="G36" s="7">
        <f t="shared" si="1"/>
        <v>0.75080354164922936</v>
      </c>
      <c r="H36">
        <f t="shared" si="2"/>
        <v>646.55051413346371</v>
      </c>
      <c r="I36">
        <f t="shared" si="7"/>
        <v>793.44948586653629</v>
      </c>
      <c r="J36" s="8">
        <f t="shared" si="8"/>
        <v>0.13775164685182922</v>
      </c>
      <c r="L36" s="7">
        <f t="shared" si="9"/>
        <v>0.5</v>
      </c>
      <c r="M36" s="2">
        <f t="shared" si="10"/>
        <v>2458518.7708333335</v>
      </c>
      <c r="N36" s="3">
        <f t="shared" si="11"/>
        <v>0.19093143965320983</v>
      </c>
      <c r="P36">
        <f t="shared" si="12"/>
        <v>314.14528331884139</v>
      </c>
      <c r="Q36">
        <f t="shared" si="13"/>
        <v>7230.879602414896</v>
      </c>
      <c r="R36">
        <f t="shared" si="14"/>
        <v>1.6700603196246281E-2</v>
      </c>
      <c r="S36">
        <f t="shared" si="15"/>
        <v>1.0000547622024196</v>
      </c>
      <c r="T36">
        <f t="shared" si="16"/>
        <v>315.1453380810438</v>
      </c>
      <c r="U36">
        <f t="shared" si="17"/>
        <v>7231.8796571770981</v>
      </c>
      <c r="V36">
        <f t="shared" si="18"/>
        <v>0.98574282353408926</v>
      </c>
      <c r="W36">
        <f t="shared" si="19"/>
        <v>315.13534283875202</v>
      </c>
      <c r="X36">
        <f t="shared" si="20"/>
        <v>23.436808204378735</v>
      </c>
      <c r="Y36">
        <f t="shared" si="21"/>
        <v>23.435695918719166</v>
      </c>
      <c r="Z36">
        <f t="shared" si="22"/>
        <v>-42.401784518807609</v>
      </c>
      <c r="AA36">
        <f t="shared" si="23"/>
        <v>-16.29393546623389</v>
      </c>
      <c r="AB36">
        <f t="shared" si="24"/>
        <v>4.3020953341689407E-2</v>
      </c>
      <c r="AC36">
        <f t="shared" si="25"/>
        <v>-13.877226908158656</v>
      </c>
      <c r="AD36">
        <f t="shared" si="26"/>
        <v>80.818814266682963</v>
      </c>
      <c r="AE36" s="7">
        <f t="shared" si="27"/>
        <v>0.52630683535288791</v>
      </c>
      <c r="AF36">
        <f t="shared" si="3"/>
        <v>682.11815709184134</v>
      </c>
      <c r="AG36">
        <f t="shared" si="28"/>
        <v>-9.470460727039665</v>
      </c>
      <c r="AH36">
        <f t="shared" si="4"/>
        <v>48.391961523822637</v>
      </c>
      <c r="AI36">
        <f t="shared" si="29"/>
        <v>41.608038476177363</v>
      </c>
      <c r="AJ36">
        <f t="shared" si="30"/>
        <v>1.8144815281608322E-2</v>
      </c>
      <c r="AK36">
        <f t="shared" si="31"/>
        <v>41.626183291458972</v>
      </c>
      <c r="AL36">
        <f t="shared" si="5"/>
        <v>167.80613156624713</v>
      </c>
    </row>
    <row r="37" spans="4:38" x14ac:dyDescent="0.25">
      <c r="D37" s="1">
        <f t="shared" si="32"/>
        <v>43501</v>
      </c>
      <c r="E37" s="11">
        <f t="shared" si="6"/>
        <v>0.16384681036460078</v>
      </c>
      <c r="F37" s="7">
        <f t="shared" si="0"/>
        <v>0.30132309550475794</v>
      </c>
      <c r="G37" s="7">
        <f t="shared" si="1"/>
        <v>0.75141795494412933</v>
      </c>
      <c r="H37">
        <f t="shared" si="2"/>
        <v>648.13659759269467</v>
      </c>
      <c r="I37">
        <f t="shared" si="7"/>
        <v>791.86340240730533</v>
      </c>
      <c r="J37" s="8">
        <f t="shared" si="8"/>
        <v>0.13747628514015717</v>
      </c>
      <c r="L37" s="7">
        <f t="shared" si="9"/>
        <v>0.5</v>
      </c>
      <c r="M37" s="2">
        <f t="shared" si="10"/>
        <v>2458519.7708333335</v>
      </c>
      <c r="N37" s="3">
        <f t="shared" si="11"/>
        <v>0.19095881816108115</v>
      </c>
      <c r="P37">
        <f t="shared" si="12"/>
        <v>315.13093068217586</v>
      </c>
      <c r="Q37">
        <f t="shared" si="13"/>
        <v>7231.865202695014</v>
      </c>
      <c r="R37">
        <f t="shared" si="14"/>
        <v>1.6700602044011224E-2</v>
      </c>
      <c r="S37">
        <f t="shared" si="15"/>
        <v>1.0284743308658639</v>
      </c>
      <c r="T37">
        <f t="shared" si="16"/>
        <v>316.15940501304175</v>
      </c>
      <c r="U37">
        <f t="shared" si="17"/>
        <v>7232.8936770258797</v>
      </c>
      <c r="V37">
        <f t="shared" si="18"/>
        <v>0.98589672188414423</v>
      </c>
      <c r="W37">
        <f t="shared" si="19"/>
        <v>316.14940785313183</v>
      </c>
      <c r="X37">
        <f t="shared" si="20"/>
        <v>23.43680784834385</v>
      </c>
      <c r="Y37">
        <f t="shared" si="21"/>
        <v>23.435697694160829</v>
      </c>
      <c r="Z37">
        <f t="shared" si="22"/>
        <v>-41.393406714965032</v>
      </c>
      <c r="AA37">
        <f t="shared" si="23"/>
        <v>-15.993737107360552</v>
      </c>
      <c r="AB37">
        <f t="shared" si="24"/>
        <v>4.302096004542446E-2</v>
      </c>
      <c r="AC37">
        <f t="shared" si="25"/>
        <v>-13.968940323198758</v>
      </c>
      <c r="AD37">
        <f t="shared" si="26"/>
        <v>81.017074699086834</v>
      </c>
      <c r="AE37" s="7">
        <f t="shared" si="27"/>
        <v>0.52637052522444361</v>
      </c>
      <c r="AF37">
        <f t="shared" si="3"/>
        <v>682.02644367680114</v>
      </c>
      <c r="AG37">
        <f t="shared" si="28"/>
        <v>-9.4933890807997159</v>
      </c>
      <c r="AH37">
        <f t="shared" si="4"/>
        <v>48.10132129270535</v>
      </c>
      <c r="AI37">
        <f t="shared" si="29"/>
        <v>41.89867870729465</v>
      </c>
      <c r="AJ37">
        <f t="shared" si="30"/>
        <v>1.7961038560777669E-2</v>
      </c>
      <c r="AK37">
        <f t="shared" si="31"/>
        <v>41.916639745855427</v>
      </c>
      <c r="AL37">
        <f t="shared" si="5"/>
        <v>167.70116126008509</v>
      </c>
    </row>
    <row r="38" spans="4:38" x14ac:dyDescent="0.25">
      <c r="D38" s="1">
        <f t="shared" si="32"/>
        <v>43502</v>
      </c>
      <c r="E38" s="11">
        <f t="shared" si="6"/>
        <v>0.1636224419499572</v>
      </c>
      <c r="F38" s="7">
        <f t="shared" si="0"/>
        <v>0.3008201140374771</v>
      </c>
      <c r="G38" s="7">
        <f t="shared" si="1"/>
        <v>0.7520294256873975</v>
      </c>
      <c r="H38">
        <f t="shared" si="2"/>
        <v>649.74140877588536</v>
      </c>
      <c r="I38">
        <f t="shared" si="7"/>
        <v>790.25859122411464</v>
      </c>
      <c r="J38" s="8">
        <f t="shared" si="8"/>
        <v>0.1371976720875199</v>
      </c>
      <c r="L38" s="7">
        <f t="shared" si="9"/>
        <v>0.5</v>
      </c>
      <c r="M38" s="2">
        <f t="shared" si="10"/>
        <v>2458520.7708333335</v>
      </c>
      <c r="N38" s="3">
        <f t="shared" si="11"/>
        <v>0.19098619666895245</v>
      </c>
      <c r="P38">
        <f t="shared" si="12"/>
        <v>316.11657804551032</v>
      </c>
      <c r="Q38">
        <f t="shared" si="13"/>
        <v>7232.8508029751301</v>
      </c>
      <c r="R38">
        <f t="shared" si="14"/>
        <v>1.6700600891775975E-2</v>
      </c>
      <c r="S38">
        <f t="shared" si="15"/>
        <v>1.0565729909087946</v>
      </c>
      <c r="T38">
        <f t="shared" si="16"/>
        <v>317.17315103641914</v>
      </c>
      <c r="U38">
        <f t="shared" si="17"/>
        <v>7233.9073759660387</v>
      </c>
      <c r="V38">
        <f t="shared" si="18"/>
        <v>0.98605488924895213</v>
      </c>
      <c r="W38">
        <f t="shared" si="19"/>
        <v>317.16315196257011</v>
      </c>
      <c r="X38">
        <f t="shared" si="20"/>
        <v>23.436807492308965</v>
      </c>
      <c r="Y38">
        <f t="shared" si="21"/>
        <v>23.435699470550762</v>
      </c>
      <c r="Z38">
        <f t="shared" si="22"/>
        <v>-40.388394184860481</v>
      </c>
      <c r="AA38">
        <f t="shared" si="23"/>
        <v>-15.688949608070347</v>
      </c>
      <c r="AB38">
        <f t="shared" si="24"/>
        <v>4.3020966752740544E-2</v>
      </c>
      <c r="AC38">
        <f t="shared" si="25"/>
        <v>-14.047052601909597</v>
      </c>
      <c r="AD38">
        <f t="shared" si="26"/>
        <v>81.21767609698567</v>
      </c>
      <c r="AE38" s="7">
        <f t="shared" si="27"/>
        <v>0.52642476986243725</v>
      </c>
      <c r="AF38">
        <f t="shared" si="3"/>
        <v>681.94833139809043</v>
      </c>
      <c r="AG38">
        <f t="shared" si="28"/>
        <v>-9.5129171504773922</v>
      </c>
      <c r="AH38">
        <f t="shared" si="4"/>
        <v>47.805663190464934</v>
      </c>
      <c r="AI38">
        <f t="shared" si="29"/>
        <v>42.194336809535066</v>
      </c>
      <c r="AJ38">
        <f t="shared" si="30"/>
        <v>1.7776191851678145E-2</v>
      </c>
      <c r="AK38">
        <f t="shared" si="31"/>
        <v>42.212113001386747</v>
      </c>
      <c r="AL38">
        <f t="shared" si="5"/>
        <v>167.5982997878026</v>
      </c>
    </row>
    <row r="39" spans="4:38" x14ac:dyDescent="0.25">
      <c r="D39" s="1">
        <f t="shared" si="32"/>
        <v>43503</v>
      </c>
      <c r="E39" s="11">
        <f t="shared" si="6"/>
        <v>0.16338554818075426</v>
      </c>
      <c r="F39" s="7">
        <f t="shared" si="0"/>
        <v>0.30030147894235382</v>
      </c>
      <c r="G39" s="7">
        <f t="shared" si="1"/>
        <v>0.75263775589595561</v>
      </c>
      <c r="H39">
        <f t="shared" si="2"/>
        <v>651.3642388131866</v>
      </c>
      <c r="I39">
        <f t="shared" si="7"/>
        <v>788.6357611868134</v>
      </c>
      <c r="J39" s="8">
        <f t="shared" si="8"/>
        <v>0.13691593076159955</v>
      </c>
      <c r="L39" s="7">
        <f t="shared" si="9"/>
        <v>0.5</v>
      </c>
      <c r="M39" s="2">
        <f t="shared" si="10"/>
        <v>2458521.7708333335</v>
      </c>
      <c r="N39" s="3">
        <f t="shared" si="11"/>
        <v>0.19101357517682377</v>
      </c>
      <c r="P39">
        <f t="shared" si="12"/>
        <v>317.10222540884388</v>
      </c>
      <c r="Q39">
        <f t="shared" si="13"/>
        <v>7233.8364032552481</v>
      </c>
      <c r="R39">
        <f t="shared" si="14"/>
        <v>1.6700599739540536E-2</v>
      </c>
      <c r="S39">
        <f t="shared" si="15"/>
        <v>1.0843421718226722</v>
      </c>
      <c r="T39">
        <f t="shared" si="16"/>
        <v>318.18656758066658</v>
      </c>
      <c r="U39">
        <f t="shared" si="17"/>
        <v>7234.9207454270709</v>
      </c>
      <c r="V39">
        <f t="shared" si="18"/>
        <v>0.98621727475859111</v>
      </c>
      <c r="W39">
        <f t="shared" si="19"/>
        <v>318.17656659655921</v>
      </c>
      <c r="X39">
        <f t="shared" si="20"/>
        <v>23.43680713627408</v>
      </c>
      <c r="Y39">
        <f t="shared" si="21"/>
        <v>23.435701247887142</v>
      </c>
      <c r="Z39">
        <f t="shared" si="22"/>
        <v>-39.386727985316831</v>
      </c>
      <c r="AA39">
        <f t="shared" si="23"/>
        <v>-15.379687745875467</v>
      </c>
      <c r="AB39">
        <f t="shared" si="24"/>
        <v>4.3020973463630825E-2</v>
      </c>
      <c r="AC39">
        <f t="shared" si="25"/>
        <v>-14.111633083582923</v>
      </c>
      <c r="AD39">
        <f t="shared" si="26"/>
        <v>81.420529851648325</v>
      </c>
      <c r="AE39" s="7">
        <f t="shared" si="27"/>
        <v>0.52646961741915477</v>
      </c>
      <c r="AF39">
        <f t="shared" si="3"/>
        <v>681.88375091641706</v>
      </c>
      <c r="AG39">
        <f t="shared" si="28"/>
        <v>-9.5290622708957358</v>
      </c>
      <c r="AH39">
        <f t="shared" si="4"/>
        <v>47.505092943415036</v>
      </c>
      <c r="AI39">
        <f t="shared" si="29"/>
        <v>42.494907056584964</v>
      </c>
      <c r="AJ39">
        <f t="shared" si="30"/>
        <v>1.7590401572245642E-2</v>
      </c>
      <c r="AK39">
        <f t="shared" si="31"/>
        <v>42.512497458157206</v>
      </c>
      <c r="AL39">
        <f t="shared" si="5"/>
        <v>167.49757338967618</v>
      </c>
    </row>
    <row r="40" spans="4:38" x14ac:dyDescent="0.25">
      <c r="D40" s="1">
        <f t="shared" si="32"/>
        <v>43504</v>
      </c>
      <c r="E40" s="11">
        <f t="shared" si="6"/>
        <v>0.16313630890104719</v>
      </c>
      <c r="F40" s="7">
        <f t="shared" si="0"/>
        <v>0.29976749079390319</v>
      </c>
      <c r="G40" s="7">
        <f t="shared" si="1"/>
        <v>0.75324276322247918</v>
      </c>
      <c r="H40">
        <f t="shared" si="2"/>
        <v>653.00439229714948</v>
      </c>
      <c r="I40">
        <f t="shared" si="7"/>
        <v>786.99560770285052</v>
      </c>
      <c r="J40" s="8">
        <f t="shared" si="8"/>
        <v>0.136631181892856</v>
      </c>
      <c r="L40" s="7">
        <f t="shared" si="9"/>
        <v>0.5</v>
      </c>
      <c r="M40" s="2">
        <f t="shared" si="10"/>
        <v>2458522.7708333335</v>
      </c>
      <c r="N40" s="3">
        <f t="shared" si="11"/>
        <v>0.19104095368469509</v>
      </c>
      <c r="P40">
        <f t="shared" si="12"/>
        <v>318.08787277218016</v>
      </c>
      <c r="Q40">
        <f t="shared" si="13"/>
        <v>7234.8220035353652</v>
      </c>
      <c r="R40">
        <f t="shared" si="14"/>
        <v>1.670059858730491E-2</v>
      </c>
      <c r="S40">
        <f t="shared" si="15"/>
        <v>1.111773421517714</v>
      </c>
      <c r="T40">
        <f t="shared" si="16"/>
        <v>319.1996461936979</v>
      </c>
      <c r="U40">
        <f t="shared" si="17"/>
        <v>7235.9337769568829</v>
      </c>
      <c r="V40">
        <f t="shared" si="18"/>
        <v>0.98638382623670895</v>
      </c>
      <c r="W40">
        <f t="shared" si="19"/>
        <v>319.18964330301452</v>
      </c>
      <c r="X40">
        <f t="shared" si="20"/>
        <v>23.436806780239195</v>
      </c>
      <c r="Y40">
        <f t="shared" si="21"/>
        <v>23.435703026168149</v>
      </c>
      <c r="Z40">
        <f t="shared" si="22"/>
        <v>-38.388385536235596</v>
      </c>
      <c r="AA40">
        <f t="shared" si="23"/>
        <v>-15.066066637270005</v>
      </c>
      <c r="AB40">
        <f t="shared" si="24"/>
        <v>4.3020980178088392E-2</v>
      </c>
      <c r="AC40">
        <f t="shared" si="25"/>
        <v>-14.162766891795426</v>
      </c>
      <c r="AD40">
        <f t="shared" si="26"/>
        <v>81.625549037143685</v>
      </c>
      <c r="AE40" s="7">
        <f t="shared" si="27"/>
        <v>0.52650512700819119</v>
      </c>
      <c r="AF40">
        <f t="shared" si="3"/>
        <v>681.83261710820466</v>
      </c>
      <c r="AG40">
        <f t="shared" si="28"/>
        <v>-9.5418457229488354</v>
      </c>
      <c r="AH40">
        <f t="shared" si="4"/>
        <v>47.199717551669437</v>
      </c>
      <c r="AI40">
        <f t="shared" si="29"/>
        <v>42.800282448330563</v>
      </c>
      <c r="AJ40">
        <f t="shared" si="30"/>
        <v>1.7403790369125229E-2</v>
      </c>
      <c r="AK40">
        <f t="shared" si="31"/>
        <v>42.817686238699686</v>
      </c>
      <c r="AL40">
        <f t="shared" si="5"/>
        <v>167.39900549102015</v>
      </c>
    </row>
    <row r="41" spans="4:38" x14ac:dyDescent="0.25">
      <c r="D41" s="1">
        <f t="shared" si="32"/>
        <v>43505</v>
      </c>
      <c r="E41" s="11">
        <f t="shared" si="6"/>
        <v>0.16287491222773115</v>
      </c>
      <c r="F41" s="7">
        <f t="shared" si="0"/>
        <v>0.2992184560373678</v>
      </c>
      <c r="G41" s="7">
        <f t="shared" si="1"/>
        <v>0.75384428079882126</v>
      </c>
      <c r="H41">
        <f t="shared" si="2"/>
        <v>654.66118765649287</v>
      </c>
      <c r="I41">
        <f t="shared" si="7"/>
        <v>785.33881234350713</v>
      </c>
      <c r="J41" s="8">
        <f t="shared" si="8"/>
        <v>0.13634354380963665</v>
      </c>
      <c r="L41" s="7">
        <f t="shared" si="9"/>
        <v>0.5</v>
      </c>
      <c r="M41" s="2">
        <f t="shared" si="10"/>
        <v>2458523.7708333335</v>
      </c>
      <c r="N41" s="3">
        <f t="shared" si="11"/>
        <v>0.19106833219256641</v>
      </c>
      <c r="P41">
        <f t="shared" si="12"/>
        <v>319.07352013551645</v>
      </c>
      <c r="Q41">
        <f t="shared" si="13"/>
        <v>7235.8076038154813</v>
      </c>
      <c r="R41">
        <f t="shared" si="14"/>
        <v>1.6700597435069093E-2</v>
      </c>
      <c r="S41">
        <f t="shared" si="15"/>
        <v>1.1388584090933769</v>
      </c>
      <c r="T41">
        <f t="shared" si="16"/>
        <v>320.21237854460981</v>
      </c>
      <c r="U41">
        <f t="shared" si="17"/>
        <v>7236.946462224575</v>
      </c>
      <c r="V41">
        <f t="shared" si="18"/>
        <v>0.98655449022117614</v>
      </c>
      <c r="W41">
        <f t="shared" si="19"/>
        <v>320.20237375103437</v>
      </c>
      <c r="X41">
        <f t="shared" si="20"/>
        <v>23.436806424204313</v>
      </c>
      <c r="Y41">
        <f t="shared" si="21"/>
        <v>23.435704805391957</v>
      </c>
      <c r="Z41">
        <f t="shared" si="22"/>
        <v>-37.393340730168106</v>
      </c>
      <c r="AA41">
        <f t="shared" si="23"/>
        <v>-14.748201667854678</v>
      </c>
      <c r="AB41">
        <f t="shared" si="24"/>
        <v>4.3020986896106374E-2</v>
      </c>
      <c r="AC41">
        <f t="shared" si="25"/>
        <v>-14.200554522056111</v>
      </c>
      <c r="AD41">
        <f t="shared" si="26"/>
        <v>81.832648457061609</v>
      </c>
      <c r="AE41" s="7">
        <f t="shared" si="27"/>
        <v>0.52653136841809445</v>
      </c>
      <c r="AF41">
        <f t="shared" si="3"/>
        <v>681.79482947794395</v>
      </c>
      <c r="AG41">
        <f t="shared" si="28"/>
        <v>-9.5512926305140127</v>
      </c>
      <c r="AH41">
        <f t="shared" si="4"/>
        <v>46.889645231123957</v>
      </c>
      <c r="AI41">
        <f t="shared" si="29"/>
        <v>43.110354768876043</v>
      </c>
      <c r="AJ41">
        <f t="shared" si="30"/>
        <v>1.7216477061471849E-2</v>
      </c>
      <c r="AK41">
        <f t="shared" si="31"/>
        <v>43.127571245937517</v>
      </c>
      <c r="AL41">
        <f t="shared" si="5"/>
        <v>167.30261666780666</v>
      </c>
    </row>
    <row r="42" spans="4:38" x14ac:dyDescent="0.25">
      <c r="D42" s="1">
        <f t="shared" si="32"/>
        <v>43506</v>
      </c>
      <c r="E42" s="11">
        <f t="shared" si="6"/>
        <v>0.16260155419774211</v>
      </c>
      <c r="F42" s="7">
        <f t="shared" si="0"/>
        <v>0.29865468658207339</v>
      </c>
      <c r="G42" s="7">
        <f t="shared" si="1"/>
        <v>0.75444215704474826</v>
      </c>
      <c r="H42">
        <f t="shared" si="2"/>
        <v>656.33395746625183</v>
      </c>
      <c r="I42">
        <f t="shared" si="7"/>
        <v>783.66604253374817</v>
      </c>
      <c r="J42" s="8">
        <f t="shared" si="8"/>
        <v>0.13605313238433128</v>
      </c>
      <c r="L42" s="7">
        <f t="shared" si="9"/>
        <v>0.5</v>
      </c>
      <c r="M42" s="2">
        <f t="shared" si="10"/>
        <v>2458524.7708333335</v>
      </c>
      <c r="N42" s="3">
        <f t="shared" si="11"/>
        <v>0.19109571070043774</v>
      </c>
      <c r="P42">
        <f t="shared" si="12"/>
        <v>320.05916749885364</v>
      </c>
      <c r="Q42">
        <f t="shared" si="13"/>
        <v>7236.7932040955984</v>
      </c>
      <c r="R42">
        <f t="shared" si="14"/>
        <v>1.6700596282833085E-2</v>
      </c>
      <c r="S42">
        <f t="shared" si="15"/>
        <v>1.165588927545002</v>
      </c>
      <c r="T42">
        <f t="shared" si="16"/>
        <v>321.22475642639864</v>
      </c>
      <c r="U42">
        <f t="shared" si="17"/>
        <v>7237.9587930231437</v>
      </c>
      <c r="V42">
        <f t="shared" si="18"/>
        <v>0.98672921198517782</v>
      </c>
      <c r="W42">
        <f t="shared" si="19"/>
        <v>321.21474973361677</v>
      </c>
      <c r="X42">
        <f t="shared" si="20"/>
        <v>23.436806068169428</v>
      </c>
      <c r="Y42">
        <f t="shared" si="21"/>
        <v>23.435706585556744</v>
      </c>
      <c r="Z42">
        <f t="shared" si="22"/>
        <v>-36.40156404347038</v>
      </c>
      <c r="AA42">
        <f t="shared" si="23"/>
        <v>-14.426208425809374</v>
      </c>
      <c r="AB42">
        <f t="shared" si="24"/>
        <v>4.3020993617677895E-2</v>
      </c>
      <c r="AC42">
        <f t="shared" si="25"/>
        <v>-14.225111411311532</v>
      </c>
      <c r="AD42">
        <f t="shared" si="26"/>
        <v>82.041744683281479</v>
      </c>
      <c r="AE42" s="7">
        <f t="shared" si="27"/>
        <v>0.52654842181341088</v>
      </c>
      <c r="AF42">
        <f t="shared" si="3"/>
        <v>681.77027258868839</v>
      </c>
      <c r="AG42">
        <f t="shared" si="28"/>
        <v>-9.5574318528279036</v>
      </c>
      <c r="AH42">
        <f t="shared" si="4"/>
        <v>46.574985355619262</v>
      </c>
      <c r="AI42">
        <f t="shared" si="29"/>
        <v>43.425014644380738</v>
      </c>
      <c r="AJ42">
        <f t="shared" si="30"/>
        <v>1.7028576600298065E-2</v>
      </c>
      <c r="AK42">
        <f t="shared" si="31"/>
        <v>43.442043220981034</v>
      </c>
      <c r="AL42">
        <f t="shared" si="5"/>
        <v>167.20842461524558</v>
      </c>
    </row>
    <row r="43" spans="4:38" x14ac:dyDescent="0.25">
      <c r="D43" s="1">
        <f t="shared" si="32"/>
        <v>43507</v>
      </c>
      <c r="E43" s="11">
        <f t="shared" si="6"/>
        <v>0.16231643841450794</v>
      </c>
      <c r="F43" s="7">
        <f t="shared" si="0"/>
        <v>0.29807649940465197</v>
      </c>
      <c r="G43" s="7">
        <f t="shared" si="1"/>
        <v>0.75503625544407571</v>
      </c>
      <c r="H43">
        <f t="shared" si="2"/>
        <v>658.0220486967703</v>
      </c>
      <c r="I43">
        <f t="shared" si="7"/>
        <v>781.9779513032297</v>
      </c>
      <c r="J43" s="8">
        <f t="shared" si="8"/>
        <v>0.13576006099014404</v>
      </c>
      <c r="L43" s="7">
        <f t="shared" si="9"/>
        <v>0.5</v>
      </c>
      <c r="M43" s="2">
        <f t="shared" si="10"/>
        <v>2458525.7708333335</v>
      </c>
      <c r="N43" s="3">
        <f t="shared" si="11"/>
        <v>0.19112308920830906</v>
      </c>
      <c r="P43">
        <f t="shared" si="12"/>
        <v>321.04481486219083</v>
      </c>
      <c r="Q43">
        <f t="shared" si="13"/>
        <v>7237.7788043757155</v>
      </c>
      <c r="R43">
        <f t="shared" si="14"/>
        <v>1.6700595130596886E-2</v>
      </c>
      <c r="S43">
        <f t="shared" si="15"/>
        <v>1.1919568964057317</v>
      </c>
      <c r="T43">
        <f t="shared" si="16"/>
        <v>322.23677175859655</v>
      </c>
      <c r="U43">
        <f t="shared" si="17"/>
        <v>7238.9707612721213</v>
      </c>
      <c r="V43">
        <f t="shared" si="18"/>
        <v>0.98690793555873069</v>
      </c>
      <c r="W43">
        <f t="shared" si="19"/>
        <v>322.2267631702955</v>
      </c>
      <c r="X43">
        <f t="shared" si="20"/>
        <v>23.436805712134547</v>
      </c>
      <c r="Y43">
        <f t="shared" si="21"/>
        <v>23.435708366660688</v>
      </c>
      <c r="Z43">
        <f t="shared" si="22"/>
        <v>-35.413022648676595</v>
      </c>
      <c r="AA43">
        <f t="shared" si="23"/>
        <v>-14.100202638721159</v>
      </c>
      <c r="AB43">
        <f t="shared" si="24"/>
        <v>4.3021000342796052E-2</v>
      </c>
      <c r="AC43">
        <f t="shared" si="25"/>
        <v>-14.236567491084058</v>
      </c>
      <c r="AD43">
        <f t="shared" si="26"/>
        <v>82.252756087096287</v>
      </c>
      <c r="AE43" s="7">
        <f t="shared" si="27"/>
        <v>0.5265563774243639</v>
      </c>
      <c r="AF43">
        <f t="shared" si="3"/>
        <v>681.75881650891597</v>
      </c>
      <c r="AG43">
        <f t="shared" si="28"/>
        <v>-9.5602958727710075</v>
      </c>
      <c r="AH43">
        <f t="shared" si="4"/>
        <v>46.255848399333701</v>
      </c>
      <c r="AI43">
        <f t="shared" si="29"/>
        <v>43.744151600666299</v>
      </c>
      <c r="AJ43">
        <f t="shared" si="30"/>
        <v>1.6840200042501502E-2</v>
      </c>
      <c r="AK43">
        <f t="shared" si="31"/>
        <v>43.760991800708801</v>
      </c>
      <c r="AL43">
        <f t="shared" si="5"/>
        <v>167.11644411924283</v>
      </c>
    </row>
    <row r="44" spans="4:38" x14ac:dyDescent="0.25">
      <c r="D44" s="1">
        <f t="shared" si="32"/>
        <v>43508</v>
      </c>
      <c r="E44" s="11">
        <f t="shared" si="6"/>
        <v>0.16201977569442597</v>
      </c>
      <c r="F44" s="7">
        <f t="shared" si="0"/>
        <v>0.2974842161624463</v>
      </c>
      <c r="G44" s="7">
        <f t="shared" si="1"/>
        <v>0.7556264542903649</v>
      </c>
      <c r="H44">
        <f t="shared" si="2"/>
        <v>659.72482290420282</v>
      </c>
      <c r="I44">
        <f t="shared" si="7"/>
        <v>780.27517709579718</v>
      </c>
      <c r="J44" s="8">
        <f t="shared" si="8"/>
        <v>0.13546444046802034</v>
      </c>
      <c r="L44" s="7">
        <f t="shared" si="9"/>
        <v>0.5</v>
      </c>
      <c r="M44" s="2">
        <f t="shared" si="10"/>
        <v>2458526.7708333335</v>
      </c>
      <c r="N44" s="3">
        <f t="shared" si="11"/>
        <v>0.19115046771618038</v>
      </c>
      <c r="P44">
        <f t="shared" si="12"/>
        <v>322.03046222552894</v>
      </c>
      <c r="Q44">
        <f t="shared" si="13"/>
        <v>7238.7644046558316</v>
      </c>
      <c r="R44">
        <f t="shared" si="14"/>
        <v>1.67005939783605E-2</v>
      </c>
      <c r="S44">
        <f t="shared" si="15"/>
        <v>1.2179543643229749</v>
      </c>
      <c r="T44">
        <f t="shared" si="16"/>
        <v>323.2484165898519</v>
      </c>
      <c r="U44">
        <f t="shared" si="17"/>
        <v>7239.9823590201549</v>
      </c>
      <c r="V44">
        <f t="shared" si="18"/>
        <v>0.98709060375061175</v>
      </c>
      <c r="W44">
        <f t="shared" si="19"/>
        <v>323.23840610972047</v>
      </c>
      <c r="X44">
        <f t="shared" si="20"/>
        <v>23.436805356099661</v>
      </c>
      <c r="Y44">
        <f t="shared" si="21"/>
        <v>23.435710148701954</v>
      </c>
      <c r="Z44">
        <f t="shared" si="22"/>
        <v>-34.427680527687869</v>
      </c>
      <c r="AA44">
        <f t="shared" si="23"/>
        <v>-13.770300113745124</v>
      </c>
      <c r="AB44">
        <f t="shared" si="24"/>
        <v>4.3021007071453933E-2</v>
      </c>
      <c r="AC44">
        <f t="shared" si="25"/>
        <v>-14.235066726024188</v>
      </c>
      <c r="AD44">
        <f t="shared" si="26"/>
        <v>82.465602863025353</v>
      </c>
      <c r="AE44" s="7">
        <f t="shared" si="27"/>
        <v>0.52655533522640563</v>
      </c>
      <c r="AF44">
        <f t="shared" si="3"/>
        <v>681.76031727397572</v>
      </c>
      <c r="AG44">
        <f t="shared" si="28"/>
        <v>-9.5599206815060711</v>
      </c>
      <c r="AH44">
        <f t="shared" si="4"/>
        <v>45.93234587943946</v>
      </c>
      <c r="AI44">
        <f t="shared" si="29"/>
        <v>44.06765412056054</v>
      </c>
      <c r="AJ44">
        <f t="shared" si="30"/>
        <v>1.6651454538679021E-2</v>
      </c>
      <c r="AK44">
        <f t="shared" si="31"/>
        <v>44.084305575099222</v>
      </c>
      <c r="AL44">
        <f t="shared" si="5"/>
        <v>167.02668703064194</v>
      </c>
    </row>
    <row r="45" spans="4:38" x14ac:dyDescent="0.25">
      <c r="D45" s="1">
        <f t="shared" si="32"/>
        <v>43509</v>
      </c>
      <c r="E45" s="11">
        <f t="shared" si="6"/>
        <v>0.16171178371414227</v>
      </c>
      <c r="F45" s="7">
        <f t="shared" si="0"/>
        <v>0.29687816281740925</v>
      </c>
      <c r="G45" s="7">
        <f t="shared" si="1"/>
        <v>0.75621264640434127</v>
      </c>
      <c r="H45">
        <f t="shared" si="2"/>
        <v>661.44165636518221</v>
      </c>
      <c r="I45">
        <f t="shared" si="7"/>
        <v>778.55834363481779</v>
      </c>
      <c r="J45" s="8">
        <f t="shared" si="8"/>
        <v>0.13516637910326698</v>
      </c>
      <c r="L45" s="7">
        <f t="shared" si="9"/>
        <v>0.5</v>
      </c>
      <c r="M45" s="2">
        <f t="shared" si="10"/>
        <v>2458527.7708333335</v>
      </c>
      <c r="N45" s="3">
        <f t="shared" si="11"/>
        <v>0.19117784622405171</v>
      </c>
      <c r="P45">
        <f t="shared" si="12"/>
        <v>323.01610958886704</v>
      </c>
      <c r="Q45">
        <f t="shared" si="13"/>
        <v>7239.7500049359478</v>
      </c>
      <c r="R45">
        <f t="shared" si="14"/>
        <v>1.6700592826123923E-2</v>
      </c>
      <c r="S45">
        <f t="shared" si="15"/>
        <v>1.2435735115682705</v>
      </c>
      <c r="T45">
        <f t="shared" si="16"/>
        <v>324.25968310043532</v>
      </c>
      <c r="U45">
        <f t="shared" si="17"/>
        <v>7240.9935784475165</v>
      </c>
      <c r="V45">
        <f t="shared" si="18"/>
        <v>0.98727715817068662</v>
      </c>
      <c r="W45">
        <f t="shared" si="19"/>
        <v>324.24967073216396</v>
      </c>
      <c r="X45">
        <f t="shared" si="20"/>
        <v>23.436805000064776</v>
      </c>
      <c r="Y45">
        <f t="shared" si="21"/>
        <v>23.435711931678725</v>
      </c>
      <c r="Z45">
        <f t="shared" si="22"/>
        <v>-33.445498585438649</v>
      </c>
      <c r="AA45">
        <f t="shared" si="23"/>
        <v>-13.436616681078508</v>
      </c>
      <c r="AB45">
        <f t="shared" si="24"/>
        <v>4.3021013803644682E-2</v>
      </c>
      <c r="AC45">
        <f t="shared" si="25"/>
        <v>-14.220766639660487</v>
      </c>
      <c r="AD45">
        <f t="shared" si="26"/>
        <v>82.680207045647776</v>
      </c>
      <c r="AE45" s="7">
        <f t="shared" si="27"/>
        <v>0.52654540461087529</v>
      </c>
      <c r="AF45">
        <f t="shared" si="3"/>
        <v>681.77461736033956</v>
      </c>
      <c r="AG45">
        <f t="shared" si="28"/>
        <v>-9.5563456599151095</v>
      </c>
      <c r="AH45">
        <f t="shared" si="4"/>
        <v>45.60459029907345</v>
      </c>
      <c r="AI45">
        <f t="shared" si="29"/>
        <v>44.39540970092655</v>
      </c>
      <c r="AJ45">
        <f t="shared" si="30"/>
        <v>1.6462443333837805E-2</v>
      </c>
      <c r="AK45">
        <f t="shared" si="31"/>
        <v>44.411872144260386</v>
      </c>
      <c r="AL45">
        <f t="shared" si="5"/>
        <v>166.93916224212433</v>
      </c>
    </row>
    <row r="46" spans="4:38" x14ac:dyDescent="0.25">
      <c r="D46" s="1">
        <f t="shared" si="32"/>
        <v>43510</v>
      </c>
      <c r="E46" s="11">
        <f t="shared" si="6"/>
        <v>0.16139268665938761</v>
      </c>
      <c r="F46" s="7">
        <f t="shared" si="0"/>
        <v>0.29625866927077371</v>
      </c>
      <c r="G46" s="7">
        <f t="shared" si="1"/>
        <v>0.7567947388252293</v>
      </c>
      <c r="H46">
        <f t="shared" si="2"/>
        <v>663.17194015841608</v>
      </c>
      <c r="I46">
        <f t="shared" si="7"/>
        <v>776.82805984158392</v>
      </c>
      <c r="J46" s="8">
        <f t="shared" si="8"/>
        <v>0.1348659826113861</v>
      </c>
      <c r="L46" s="7">
        <f t="shared" si="9"/>
        <v>0.5</v>
      </c>
      <c r="M46" s="2">
        <f t="shared" si="10"/>
        <v>2458528.7708333335</v>
      </c>
      <c r="N46" s="3">
        <f t="shared" si="11"/>
        <v>0.19120522473192303</v>
      </c>
      <c r="P46">
        <f t="shared" si="12"/>
        <v>324.00175695220514</v>
      </c>
      <c r="Q46">
        <f t="shared" si="13"/>
        <v>7240.735605216064</v>
      </c>
      <c r="R46">
        <f t="shared" si="14"/>
        <v>1.6700591673887155E-2</v>
      </c>
      <c r="S46">
        <f t="shared" si="15"/>
        <v>1.2688066524795969</v>
      </c>
      <c r="T46">
        <f t="shared" si="16"/>
        <v>325.27056360468475</v>
      </c>
      <c r="U46">
        <f t="shared" si="17"/>
        <v>7242.0044118685437</v>
      </c>
      <c r="V46">
        <f t="shared" si="18"/>
        <v>0.98746753925261899</v>
      </c>
      <c r="W46">
        <f t="shared" si="19"/>
        <v>325.26054935196555</v>
      </c>
      <c r="X46">
        <f t="shared" si="20"/>
        <v>23.436804644029895</v>
      </c>
      <c r="Y46">
        <f t="shared" si="21"/>
        <v>23.435713715589173</v>
      </c>
      <c r="Z46">
        <f t="shared" si="22"/>
        <v>-32.466434763698068</v>
      </c>
      <c r="AA46">
        <f t="shared" si="23"/>
        <v>-13.099268140709604</v>
      </c>
      <c r="AB46">
        <f t="shared" si="24"/>
        <v>4.302102053936141E-2</v>
      </c>
      <c r="AC46">
        <f t="shared" si="25"/>
        <v>-14.19383782912217</v>
      </c>
      <c r="AD46">
        <f t="shared" si="26"/>
        <v>82.89649251980201</v>
      </c>
      <c r="AE46" s="7">
        <f t="shared" si="27"/>
        <v>0.5265267040480015</v>
      </c>
      <c r="AF46">
        <f t="shared" si="3"/>
        <v>681.80154617087783</v>
      </c>
      <c r="AG46">
        <f t="shared" si="28"/>
        <v>-9.5496134572805431</v>
      </c>
      <c r="AH46">
        <f t="shared" si="4"/>
        <v>45.272695090669345</v>
      </c>
      <c r="AI46">
        <f t="shared" si="29"/>
        <v>44.727304909330655</v>
      </c>
      <c r="AJ46">
        <f t="shared" si="30"/>
        <v>1.6273265780109125E-2</v>
      </c>
      <c r="AK46">
        <f t="shared" si="31"/>
        <v>44.743578175110763</v>
      </c>
      <c r="AL46">
        <f t="shared" si="5"/>
        <v>166.85387566761847</v>
      </c>
    </row>
    <row r="47" spans="4:38" x14ac:dyDescent="0.25">
      <c r="D47" s="1">
        <f t="shared" si="32"/>
        <v>43511</v>
      </c>
      <c r="E47" s="11">
        <f t="shared" si="6"/>
        <v>0.16106271487611756</v>
      </c>
      <c r="F47" s="7">
        <f t="shared" si="0"/>
        <v>0.29562606900876393</v>
      </c>
      <c r="G47" s="7">
        <f t="shared" si="1"/>
        <v>0.75737265247817842</v>
      </c>
      <c r="H47">
        <f t="shared" si="2"/>
        <v>664.91508019595688</v>
      </c>
      <c r="I47">
        <f t="shared" si="7"/>
        <v>775.08491980404312</v>
      </c>
      <c r="J47" s="8">
        <f t="shared" si="8"/>
        <v>0.13456335413264636</v>
      </c>
      <c r="L47" s="7">
        <f t="shared" si="9"/>
        <v>0.5</v>
      </c>
      <c r="M47" s="2">
        <f t="shared" si="10"/>
        <v>2458529.7708333335</v>
      </c>
      <c r="N47" s="3">
        <f t="shared" si="11"/>
        <v>0.19123260323979435</v>
      </c>
      <c r="P47">
        <f t="shared" si="12"/>
        <v>324.98740431554506</v>
      </c>
      <c r="Q47">
        <f t="shared" si="13"/>
        <v>7241.7212054961783</v>
      </c>
      <c r="R47">
        <f t="shared" si="14"/>
        <v>1.6700590521650197E-2</v>
      </c>
      <c r="S47">
        <f t="shared" si="15"/>
        <v>1.2936462378354643</v>
      </c>
      <c r="T47">
        <f t="shared" si="16"/>
        <v>326.28105055338051</v>
      </c>
      <c r="U47">
        <f t="shared" si="17"/>
        <v>7243.014851734014</v>
      </c>
      <c r="V47">
        <f t="shared" si="18"/>
        <v>0.98766168627695328</v>
      </c>
      <c r="W47">
        <f t="shared" si="19"/>
        <v>326.27103441990715</v>
      </c>
      <c r="X47">
        <f t="shared" si="20"/>
        <v>23.436804287995013</v>
      </c>
      <c r="Y47">
        <f t="shared" si="21"/>
        <v>23.435715500431467</v>
      </c>
      <c r="Z47">
        <f t="shared" si="22"/>
        <v>-31.490444154707536</v>
      </c>
      <c r="AA47">
        <f t="shared" si="23"/>
        <v>-12.758370212400978</v>
      </c>
      <c r="AB47">
        <f t="shared" si="24"/>
        <v>4.302102727859717E-2</v>
      </c>
      <c r="AC47">
        <f t="shared" si="25"/>
        <v>-14.154463470598575</v>
      </c>
      <c r="AD47">
        <f t="shared" si="26"/>
        <v>83.114385024494609</v>
      </c>
      <c r="AE47" s="7">
        <f t="shared" si="27"/>
        <v>0.52649936074347115</v>
      </c>
      <c r="AF47">
        <f t="shared" si="3"/>
        <v>681.8409205294015</v>
      </c>
      <c r="AG47">
        <f t="shared" si="28"/>
        <v>-9.5397698676496248</v>
      </c>
      <c r="AH47">
        <f t="shared" si="4"/>
        <v>44.936774559707722</v>
      </c>
      <c r="AI47">
        <f t="shared" si="29"/>
        <v>45.063225440292278</v>
      </c>
      <c r="AJ47">
        <f t="shared" si="30"/>
        <v>1.6084017360581987E-2</v>
      </c>
      <c r="AK47">
        <f t="shared" si="31"/>
        <v>45.079309457652862</v>
      </c>
      <c r="AL47">
        <f t="shared" si="5"/>
        <v>166.77083022404815</v>
      </c>
    </row>
    <row r="48" spans="4:38" x14ac:dyDescent="0.25">
      <c r="D48" s="1">
        <f t="shared" si="32"/>
        <v>43512</v>
      </c>
      <c r="E48" s="11">
        <f t="shared" si="6"/>
        <v>0.16072210452469007</v>
      </c>
      <c r="F48" s="7">
        <f t="shared" si="0"/>
        <v>0.29498069875960325</v>
      </c>
      <c r="G48" s="7">
        <f t="shared" si="1"/>
        <v>0.75794632181995059</v>
      </c>
      <c r="H48">
        <f t="shared" si="2"/>
        <v>666.67049720690011</v>
      </c>
      <c r="I48">
        <f t="shared" si="7"/>
        <v>773.32950279309989</v>
      </c>
      <c r="J48" s="8">
        <f t="shared" si="8"/>
        <v>0.13425859423491318</v>
      </c>
      <c r="L48" s="7">
        <f t="shared" si="9"/>
        <v>0.5</v>
      </c>
      <c r="M48" s="2">
        <f t="shared" si="10"/>
        <v>2458530.7708333335</v>
      </c>
      <c r="N48" s="3">
        <f t="shared" si="11"/>
        <v>0.19125998174766567</v>
      </c>
      <c r="P48">
        <f t="shared" si="12"/>
        <v>325.97305167888408</v>
      </c>
      <c r="Q48">
        <f t="shared" si="13"/>
        <v>7242.7068057762945</v>
      </c>
      <c r="R48">
        <f t="shared" si="14"/>
        <v>1.6700589369413051E-2</v>
      </c>
      <c r="S48">
        <f t="shared" si="15"/>
        <v>1.3180848571601638</v>
      </c>
      <c r="T48">
        <f t="shared" si="16"/>
        <v>327.29113653604423</v>
      </c>
      <c r="U48">
        <f t="shared" si="17"/>
        <v>7244.0248906334546</v>
      </c>
      <c r="V48">
        <f t="shared" si="18"/>
        <v>0.9878595373945529</v>
      </c>
      <c r="W48">
        <f t="shared" si="19"/>
        <v>327.281118525512</v>
      </c>
      <c r="X48">
        <f t="shared" si="20"/>
        <v>23.436803931960128</v>
      </c>
      <c r="Y48">
        <f t="shared" si="21"/>
        <v>23.435717286203776</v>
      </c>
      <c r="Z48">
        <f t="shared" si="22"/>
        <v>-30.517479114378556</v>
      </c>
      <c r="AA48">
        <f t="shared" si="23"/>
        <v>-12.414038488858385</v>
      </c>
      <c r="AB48">
        <f t="shared" si="24"/>
        <v>4.3021034021345057E-2</v>
      </c>
      <c r="AC48">
        <f t="shared" si="25"/>
        <v>-14.102838817278741</v>
      </c>
      <c r="AD48">
        <f t="shared" si="26"/>
        <v>83.333812150862514</v>
      </c>
      <c r="AE48" s="7">
        <f t="shared" si="27"/>
        <v>0.52646351028977689</v>
      </c>
      <c r="AF48">
        <f t="shared" si="3"/>
        <v>681.89254518272128</v>
      </c>
      <c r="AG48">
        <f t="shared" si="28"/>
        <v>-9.5268637043196804</v>
      </c>
      <c r="AH48">
        <f t="shared" si="4"/>
        <v>44.596943828945733</v>
      </c>
      <c r="AI48">
        <f t="shared" si="29"/>
        <v>45.403056171054267</v>
      </c>
      <c r="AJ48">
        <f t="shared" si="30"/>
        <v>1.5894789723386923E-2</v>
      </c>
      <c r="AK48">
        <f t="shared" si="31"/>
        <v>45.418950960777657</v>
      </c>
      <c r="AL48">
        <f t="shared" si="5"/>
        <v>166.69002581522261</v>
      </c>
    </row>
    <row r="49" spans="4:38" x14ac:dyDescent="0.25">
      <c r="D49" s="1">
        <f t="shared" si="32"/>
        <v>43513</v>
      </c>
      <c r="E49" s="11">
        <f t="shared" si="6"/>
        <v>0.16037109723778023</v>
      </c>
      <c r="F49" s="7">
        <f t="shared" si="0"/>
        <v>0.29432289816203333</v>
      </c>
      <c r="G49" s="7">
        <f t="shared" si="1"/>
        <v>0.75851569446502098</v>
      </c>
      <c r="H49">
        <f t="shared" si="2"/>
        <v>668.43762667630222</v>
      </c>
      <c r="I49">
        <f t="shared" si="7"/>
        <v>771.56237332369778</v>
      </c>
      <c r="J49" s="8">
        <f t="shared" si="8"/>
        <v>0.1339518009242531</v>
      </c>
      <c r="L49" s="7">
        <f t="shared" si="9"/>
        <v>0.5</v>
      </c>
      <c r="M49" s="2">
        <f t="shared" si="10"/>
        <v>2458531.7708333335</v>
      </c>
      <c r="N49" s="3">
        <f t="shared" si="11"/>
        <v>0.191287360255537</v>
      </c>
      <c r="P49">
        <f t="shared" si="12"/>
        <v>326.95869904222309</v>
      </c>
      <c r="Q49">
        <f t="shared" si="13"/>
        <v>7243.6924060564106</v>
      </c>
      <c r="R49">
        <f t="shared" si="14"/>
        <v>1.670058821717571E-2</v>
      </c>
      <c r="S49">
        <f t="shared" si="15"/>
        <v>1.3421152409588957</v>
      </c>
      <c r="T49">
        <f t="shared" si="16"/>
        <v>328.30081428318198</v>
      </c>
      <c r="U49">
        <f t="shared" si="17"/>
        <v>7245.0345212973698</v>
      </c>
      <c r="V49">
        <f t="shared" si="18"/>
        <v>0.98806102965037834</v>
      </c>
      <c r="W49">
        <f t="shared" si="19"/>
        <v>328.29079439928779</v>
      </c>
      <c r="X49">
        <f t="shared" si="20"/>
        <v>23.436803575925246</v>
      </c>
      <c r="Y49">
        <f t="shared" si="21"/>
        <v>23.435719072904277</v>
      </c>
      <c r="Z49">
        <f t="shared" si="22"/>
        <v>-29.547489374772265</v>
      </c>
      <c r="AA49">
        <f t="shared" si="23"/>
        <v>-12.066388392020487</v>
      </c>
      <c r="AB49">
        <f t="shared" si="24"/>
        <v>4.3021040767598231E-2</v>
      </c>
      <c r="AC49">
        <f t="shared" si="25"/>
        <v>-14.03917069147897</v>
      </c>
      <c r="AD49">
        <f t="shared" si="26"/>
        <v>83.554703334537777</v>
      </c>
      <c r="AE49" s="7">
        <f t="shared" si="27"/>
        <v>0.52641929631352713</v>
      </c>
      <c r="AF49">
        <f t="shared" si="3"/>
        <v>681.956213308521</v>
      </c>
      <c r="AG49">
        <f t="shared" si="28"/>
        <v>-9.5109466728697498</v>
      </c>
      <c r="AH49">
        <f t="shared" si="4"/>
        <v>44.253318783181349</v>
      </c>
      <c r="AI49">
        <f t="shared" si="29"/>
        <v>45.746681216818651</v>
      </c>
      <c r="AJ49">
        <f t="shared" si="30"/>
        <v>1.5705670725172229E-2</v>
      </c>
      <c r="AK49">
        <f t="shared" si="31"/>
        <v>45.762386887543826</v>
      </c>
      <c r="AL49">
        <f t="shared" si="5"/>
        <v>166.61145931765464</v>
      </c>
    </row>
    <row r="50" spans="4:38" x14ac:dyDescent="0.25">
      <c r="D50" s="1">
        <f t="shared" si="32"/>
        <v>43514</v>
      </c>
      <c r="E50" s="11">
        <f t="shared" si="6"/>
        <v>0.16000993978273875</v>
      </c>
      <c r="F50" s="7">
        <f t="shared" si="0"/>
        <v>0.29365300944558675</v>
      </c>
      <c r="G50" s="7">
        <f t="shared" si="1"/>
        <v>0.75908073079419469</v>
      </c>
      <c r="H50">
        <f t="shared" si="2"/>
        <v>670.21591874199544</v>
      </c>
      <c r="I50">
        <f t="shared" si="7"/>
        <v>769.78408125800456</v>
      </c>
      <c r="J50" s="8">
        <f t="shared" si="8"/>
        <v>0.133643069662848</v>
      </c>
      <c r="L50" s="7">
        <f t="shared" si="9"/>
        <v>0.5</v>
      </c>
      <c r="M50" s="2">
        <f t="shared" si="10"/>
        <v>2458532.7708333335</v>
      </c>
      <c r="N50" s="3">
        <f t="shared" si="11"/>
        <v>0.19131473876340832</v>
      </c>
      <c r="P50">
        <f t="shared" si="12"/>
        <v>327.94434640556392</v>
      </c>
      <c r="Q50">
        <f t="shared" si="13"/>
        <v>7244.678006336524</v>
      </c>
      <c r="R50">
        <f t="shared" si="14"/>
        <v>1.6700587064938183E-2</v>
      </c>
      <c r="S50">
        <f t="shared" si="15"/>
        <v>1.3657302628828953</v>
      </c>
      <c r="T50">
        <f t="shared" si="16"/>
        <v>329.31007666844681</v>
      </c>
      <c r="U50">
        <f t="shared" si="17"/>
        <v>7246.0437365994067</v>
      </c>
      <c r="V50">
        <f t="shared" si="18"/>
        <v>0.98826609900759554</v>
      </c>
      <c r="W50">
        <f t="shared" si="19"/>
        <v>329.30005491488913</v>
      </c>
      <c r="X50">
        <f t="shared" si="20"/>
        <v>23.436803219890365</v>
      </c>
      <c r="Y50">
        <f t="shared" si="21"/>
        <v>23.435720860531138</v>
      </c>
      <c r="Z50">
        <f t="shared" si="22"/>
        <v>-28.580422155649433</v>
      </c>
      <c r="AA50">
        <f t="shared" si="23"/>
        <v>-11.715535132413288</v>
      </c>
      <c r="AB50">
        <f t="shared" si="24"/>
        <v>4.3021047517349718E-2</v>
      </c>
      <c r="AC50">
        <f t="shared" si="25"/>
        <v>-13.963676972642661</v>
      </c>
      <c r="AD50">
        <f t="shared" si="26"/>
        <v>83.77698984274943</v>
      </c>
      <c r="AE50" s="7">
        <f t="shared" si="27"/>
        <v>0.5263668701198907</v>
      </c>
      <c r="AF50">
        <f t="shared" si="3"/>
        <v>682.03170702735724</v>
      </c>
      <c r="AG50">
        <f t="shared" si="28"/>
        <v>-9.4920732431606893</v>
      </c>
      <c r="AH50">
        <f t="shared" si="4"/>
        <v>43.906016014626715</v>
      </c>
      <c r="AI50">
        <f t="shared" si="29"/>
        <v>46.093983985373285</v>
      </c>
      <c r="AJ50">
        <f t="shared" si="30"/>
        <v>1.5516744483145887E-2</v>
      </c>
      <c r="AK50">
        <f t="shared" si="31"/>
        <v>46.109500729856428</v>
      </c>
      <c r="AL50">
        <f t="shared" si="5"/>
        <v>166.53512456806698</v>
      </c>
    </row>
    <row r="51" spans="4:38" x14ac:dyDescent="0.25">
      <c r="D51" s="1">
        <f t="shared" si="32"/>
        <v>43515</v>
      </c>
      <c r="E51" s="11">
        <f t="shared" si="6"/>
        <v>0.15963888372906065</v>
      </c>
      <c r="F51" s="7">
        <f t="shared" si="0"/>
        <v>0.29297137712281152</v>
      </c>
      <c r="G51" s="7">
        <f t="shared" si="1"/>
        <v>0.75964140354780818</v>
      </c>
      <c r="H51">
        <f t="shared" si="2"/>
        <v>672.00483805199508</v>
      </c>
      <c r="I51">
        <f t="shared" si="7"/>
        <v>767.99516194800492</v>
      </c>
      <c r="J51" s="8">
        <f t="shared" si="8"/>
        <v>0.13333249339375086</v>
      </c>
      <c r="L51" s="7">
        <f t="shared" si="9"/>
        <v>0.5</v>
      </c>
      <c r="M51" s="2">
        <f t="shared" si="10"/>
        <v>2458533.7708333335</v>
      </c>
      <c r="N51" s="3">
        <f t="shared" si="11"/>
        <v>0.19134211727127964</v>
      </c>
      <c r="P51">
        <f t="shared" si="12"/>
        <v>328.92999376890475</v>
      </c>
      <c r="Q51">
        <f t="shared" si="13"/>
        <v>7245.6636066166393</v>
      </c>
      <c r="R51">
        <f t="shared" si="14"/>
        <v>1.6700585912700468E-2</v>
      </c>
      <c r="S51">
        <f t="shared" si="15"/>
        <v>1.3889229418237008</v>
      </c>
      <c r="T51">
        <f t="shared" si="16"/>
        <v>330.31891671072844</v>
      </c>
      <c r="U51">
        <f t="shared" si="17"/>
        <v>7247.052529558463</v>
      </c>
      <c r="V51">
        <f t="shared" si="18"/>
        <v>0.98847468037199715</v>
      </c>
      <c r="W51">
        <f t="shared" si="19"/>
        <v>330.30889309120738</v>
      </c>
      <c r="X51">
        <f t="shared" si="20"/>
        <v>23.436802863855483</v>
      </c>
      <c r="Y51">
        <f t="shared" si="21"/>
        <v>23.435722649082525</v>
      </c>
      <c r="Z51">
        <f t="shared" si="22"/>
        <v>-27.616222274871589</v>
      </c>
      <c r="AA51">
        <f t="shared" si="23"/>
        <v>-11.361593671497163</v>
      </c>
      <c r="AB51">
        <f t="shared" si="24"/>
        <v>4.3021054270592614E-2</v>
      </c>
      <c r="AC51">
        <f t="shared" si="25"/>
        <v>-13.87658608284619</v>
      </c>
      <c r="AD51">
        <f t="shared" si="26"/>
        <v>84.000604756499385</v>
      </c>
      <c r="AE51" s="7">
        <f t="shared" si="27"/>
        <v>0.52630639033530979</v>
      </c>
      <c r="AF51">
        <f t="shared" si="3"/>
        <v>682.11879791715387</v>
      </c>
      <c r="AG51">
        <f t="shared" si="28"/>
        <v>-9.4703005207115325</v>
      </c>
      <c r="AH51">
        <f t="shared" si="4"/>
        <v>43.555152768956859</v>
      </c>
      <c r="AI51">
        <f t="shared" si="29"/>
        <v>46.444847231043141</v>
      </c>
      <c r="AJ51">
        <f t="shared" si="30"/>
        <v>1.5328091434875294E-2</v>
      </c>
      <c r="AK51">
        <f t="shared" si="31"/>
        <v>46.460175322478015</v>
      </c>
      <c r="AL51">
        <f t="shared" si="5"/>
        <v>166.46101235233436</v>
      </c>
    </row>
    <row r="52" spans="4:38" x14ac:dyDescent="0.25">
      <c r="D52" s="1">
        <f t="shared" si="32"/>
        <v>43516</v>
      </c>
      <c r="E52" s="11">
        <f t="shared" si="6"/>
        <v>0.15925818512160275</v>
      </c>
      <c r="F52" s="7">
        <f t="shared" si="0"/>
        <v>0.29227834769362654</v>
      </c>
      <c r="G52" s="7">
        <f t="shared" si="1"/>
        <v>0.76019769740553145</v>
      </c>
      <c r="H52">
        <f t="shared" si="2"/>
        <v>673.80386358514295</v>
      </c>
      <c r="I52">
        <f t="shared" si="7"/>
        <v>766.19613641485705</v>
      </c>
      <c r="J52" s="8">
        <f t="shared" si="8"/>
        <v>0.13302016257202379</v>
      </c>
      <c r="L52" s="7">
        <f t="shared" si="9"/>
        <v>0.5</v>
      </c>
      <c r="M52" s="2">
        <f t="shared" si="10"/>
        <v>2458534.7708333335</v>
      </c>
      <c r="N52" s="3">
        <f t="shared" si="11"/>
        <v>0.19136949577915097</v>
      </c>
      <c r="P52">
        <f t="shared" si="12"/>
        <v>329.91564113224558</v>
      </c>
      <c r="Q52">
        <f t="shared" si="13"/>
        <v>7246.6492068967545</v>
      </c>
      <c r="R52">
        <f t="shared" si="14"/>
        <v>1.6700584760462558E-2</v>
      </c>
      <c r="S52">
        <f t="shared" si="15"/>
        <v>1.4116864439354961</v>
      </c>
      <c r="T52">
        <f t="shared" si="16"/>
        <v>331.32732757618106</v>
      </c>
      <c r="U52">
        <f t="shared" si="17"/>
        <v>7248.0608933406902</v>
      </c>
      <c r="V52">
        <f t="shared" si="18"/>
        <v>0.98868670761672151</v>
      </c>
      <c r="W52">
        <f t="shared" si="19"/>
        <v>331.31730209439826</v>
      </c>
      <c r="X52">
        <f t="shared" si="20"/>
        <v>23.436802507820598</v>
      </c>
      <c r="Y52">
        <f t="shared" si="21"/>
        <v>23.435724438556605</v>
      </c>
      <c r="Z52">
        <f t="shared" si="22"/>
        <v>-26.654832257452696</v>
      </c>
      <c r="AA52">
        <f t="shared" si="23"/>
        <v>-11.004678686927504</v>
      </c>
      <c r="AB52">
        <f t="shared" si="24"/>
        <v>4.3021061027320028E-2</v>
      </c>
      <c r="AC52">
        <f t="shared" si="25"/>
        <v>-13.778136471393758</v>
      </c>
      <c r="AD52">
        <f t="shared" si="26"/>
        <v>84.225482948142869</v>
      </c>
      <c r="AE52" s="7">
        <f t="shared" si="27"/>
        <v>0.52623802254957897</v>
      </c>
      <c r="AF52">
        <f t="shared" si="3"/>
        <v>682.21724752860632</v>
      </c>
      <c r="AG52">
        <f t="shared" si="28"/>
        <v>-9.4456881178484196</v>
      </c>
      <c r="AH52">
        <f t="shared" si="4"/>
        <v>43.200846892101332</v>
      </c>
      <c r="AI52">
        <f t="shared" si="29"/>
        <v>46.799153107898668</v>
      </c>
      <c r="AJ52">
        <f t="shared" si="30"/>
        <v>1.5139788405064527E-2</v>
      </c>
      <c r="AK52">
        <f t="shared" si="31"/>
        <v>46.814292896303733</v>
      </c>
      <c r="AL52">
        <f t="shared" si="5"/>
        <v>166.3891103955815</v>
      </c>
    </row>
    <row r="53" spans="4:38" x14ac:dyDescent="0.25">
      <c r="D53" s="1">
        <f t="shared" si="32"/>
        <v>43517</v>
      </c>
      <c r="E53" s="11">
        <f t="shared" si="6"/>
        <v>0.15886810416018163</v>
      </c>
      <c r="F53" s="7">
        <f t="shared" si="0"/>
        <v>0.29157426936200187</v>
      </c>
      <c r="G53" s="7">
        <f t="shared" si="1"/>
        <v>0.76074960855472096</v>
      </c>
      <c r="H53">
        <f t="shared" si="2"/>
        <v>675.61248843751548</v>
      </c>
      <c r="I53">
        <f t="shared" si="7"/>
        <v>764.38751156248452</v>
      </c>
      <c r="J53" s="8">
        <f t="shared" si="8"/>
        <v>0.13270616520182024</v>
      </c>
      <c r="L53" s="7">
        <f t="shared" si="9"/>
        <v>0.5</v>
      </c>
      <c r="M53" s="2">
        <f t="shared" si="10"/>
        <v>2458535.7708333335</v>
      </c>
      <c r="N53" s="3">
        <f t="shared" si="11"/>
        <v>0.19139687428702226</v>
      </c>
      <c r="P53">
        <f t="shared" si="12"/>
        <v>330.90128849558641</v>
      </c>
      <c r="Q53">
        <f t="shared" si="13"/>
        <v>7247.6348071768662</v>
      </c>
      <c r="R53">
        <f t="shared" si="14"/>
        <v>1.6700583608224462E-2</v>
      </c>
      <c r="S53">
        <f t="shared" si="15"/>
        <v>1.4340140845860554</v>
      </c>
      <c r="T53">
        <f t="shared" si="16"/>
        <v>332.33530258017248</v>
      </c>
      <c r="U53">
        <f t="shared" si="17"/>
        <v>7249.0688212614523</v>
      </c>
      <c r="V53">
        <f t="shared" si="18"/>
        <v>0.98890211360725644</v>
      </c>
      <c r="W53">
        <f t="shared" si="19"/>
        <v>332.32527523983123</v>
      </c>
      <c r="X53">
        <f t="shared" si="20"/>
        <v>23.436802151785717</v>
      </c>
      <c r="Y53">
        <f t="shared" si="21"/>
        <v>23.435726228951552</v>
      </c>
      <c r="Z53">
        <f t="shared" si="22"/>
        <v>-25.696192443108959</v>
      </c>
      <c r="AA53">
        <f t="shared" si="23"/>
        <v>-10.644904540655553</v>
      </c>
      <c r="AB53">
        <f t="shared" si="24"/>
        <v>4.3021067787525021E-2</v>
      </c>
      <c r="AC53">
        <f t="shared" si="25"/>
        <v>-13.668576100040392</v>
      </c>
      <c r="AD53">
        <f t="shared" si="26"/>
        <v>84.451561054689435</v>
      </c>
      <c r="AE53" s="7">
        <f t="shared" si="27"/>
        <v>0.52616193895836139</v>
      </c>
      <c r="AF53">
        <f t="shared" si="3"/>
        <v>682.3268078999597</v>
      </c>
      <c r="AG53">
        <f t="shared" si="28"/>
        <v>-9.4182980250100741</v>
      </c>
      <c r="AH53">
        <f t="shared" si="4"/>
        <v>42.843216777857194</v>
      </c>
      <c r="AI53">
        <f t="shared" si="29"/>
        <v>47.156783222142806</v>
      </c>
      <c r="AJ53">
        <f t="shared" si="30"/>
        <v>1.4951908678564486E-2</v>
      </c>
      <c r="AK53">
        <f t="shared" si="31"/>
        <v>47.171735130821368</v>
      </c>
      <c r="AL53">
        <f t="shared" si="5"/>
        <v>166.31940335315153</v>
      </c>
    </row>
    <row r="54" spans="4:38" x14ac:dyDescent="0.25">
      <c r="D54" s="1">
        <f t="shared" si="32"/>
        <v>43518</v>
      </c>
      <c r="E54" s="11">
        <f t="shared" si="6"/>
        <v>0.15846890488613696</v>
      </c>
      <c r="F54" s="7">
        <f t="shared" si="0"/>
        <v>0.2908594917651135</v>
      </c>
      <c r="G54" s="7">
        <f t="shared" si="1"/>
        <v>0.76129714424920736</v>
      </c>
      <c r="H54">
        <f t="shared" si="2"/>
        <v>677.43021957709516</v>
      </c>
      <c r="I54">
        <f t="shared" si="7"/>
        <v>762.56978042290484</v>
      </c>
      <c r="J54" s="8">
        <f t="shared" si="8"/>
        <v>0.13239058687897653</v>
      </c>
      <c r="L54" s="7">
        <f t="shared" si="9"/>
        <v>0.5</v>
      </c>
      <c r="M54" s="2">
        <f t="shared" si="10"/>
        <v>2458536.7708333335</v>
      </c>
      <c r="N54" s="3">
        <f t="shared" si="11"/>
        <v>0.19142425279489358</v>
      </c>
      <c r="P54">
        <f t="shared" si="12"/>
        <v>331.88693585892906</v>
      </c>
      <c r="Q54">
        <f t="shared" si="13"/>
        <v>7248.6204074569814</v>
      </c>
      <c r="R54">
        <f t="shared" si="14"/>
        <v>1.6700582455986174E-2</v>
      </c>
      <c r="S54">
        <f t="shared" si="15"/>
        <v>1.4558993302353573</v>
      </c>
      <c r="T54">
        <f t="shared" si="16"/>
        <v>333.34283518916442</v>
      </c>
      <c r="U54">
        <f t="shared" si="17"/>
        <v>7250.0763067872167</v>
      </c>
      <c r="V54">
        <f t="shared" si="18"/>
        <v>0.98912083022671771</v>
      </c>
      <c r="W54">
        <f t="shared" si="19"/>
        <v>333.33280599396954</v>
      </c>
      <c r="X54">
        <f t="shared" si="20"/>
        <v>23.436801795750835</v>
      </c>
      <c r="Y54">
        <f t="shared" si="21"/>
        <v>23.435728020265525</v>
      </c>
      <c r="Z54">
        <f t="shared" si="22"/>
        <v>-24.740241092151244</v>
      </c>
      <c r="AA54">
        <f t="shared" si="23"/>
        <v>-10.282385249783472</v>
      </c>
      <c r="AB54">
        <f t="shared" si="24"/>
        <v>4.3021074551200675E-2</v>
      </c>
      <c r="AC54">
        <f t="shared" si="25"/>
        <v>-13.548161930311096</v>
      </c>
      <c r="AD54">
        <f t="shared" si="26"/>
        <v>84.678777447136895</v>
      </c>
      <c r="AE54" s="7">
        <f t="shared" si="27"/>
        <v>0.52607831800716043</v>
      </c>
      <c r="AF54">
        <f t="shared" si="3"/>
        <v>682.44722206968891</v>
      </c>
      <c r="AG54">
        <f t="shared" si="28"/>
        <v>-9.3881944825777737</v>
      </c>
      <c r="AH54">
        <f t="shared" si="4"/>
        <v>42.482381316395355</v>
      </c>
      <c r="AI54">
        <f t="shared" si="29"/>
        <v>47.517618683604645</v>
      </c>
      <c r="AJ54">
        <f t="shared" si="30"/>
        <v>1.4764522078899233E-2</v>
      </c>
      <c r="AK54">
        <f t="shared" si="31"/>
        <v>47.532383205683544</v>
      </c>
      <c r="AL54">
        <f t="shared" si="5"/>
        <v>166.25187280213356</v>
      </c>
    </row>
    <row r="55" spans="4:38" x14ac:dyDescent="0.25">
      <c r="D55" s="1">
        <f t="shared" si="32"/>
        <v>43519</v>
      </c>
      <c r="E55" s="11">
        <f t="shared" si="6"/>
        <v>0.15806085487642466</v>
      </c>
      <c r="F55" s="7">
        <f t="shared" si="0"/>
        <v>0.2901343657151253</v>
      </c>
      <c r="G55" s="7">
        <f t="shared" si="1"/>
        <v>0.76184032236032273</v>
      </c>
      <c r="H55">
        <f t="shared" si="2"/>
        <v>679.25657756908436</v>
      </c>
      <c r="I55">
        <f t="shared" si="7"/>
        <v>760.74342243091564</v>
      </c>
      <c r="J55" s="8">
        <f t="shared" si="8"/>
        <v>0.13207351083870064</v>
      </c>
      <c r="L55" s="7">
        <f t="shared" si="9"/>
        <v>0.5</v>
      </c>
      <c r="M55" s="2">
        <f t="shared" si="10"/>
        <v>2458537.7708333335</v>
      </c>
      <c r="N55" s="3">
        <f t="shared" si="11"/>
        <v>0.19145163130276491</v>
      </c>
      <c r="P55">
        <f t="shared" si="12"/>
        <v>332.87258322227171</v>
      </c>
      <c r="Q55">
        <f t="shared" si="13"/>
        <v>7249.6060077370939</v>
      </c>
      <c r="R55">
        <f t="shared" si="14"/>
        <v>1.67005813037477E-2</v>
      </c>
      <c r="S55">
        <f t="shared" si="15"/>
        <v>1.4773358002410057</v>
      </c>
      <c r="T55">
        <f t="shared" si="16"/>
        <v>334.34991902251272</v>
      </c>
      <c r="U55">
        <f t="shared" si="17"/>
        <v>7251.0833435373352</v>
      </c>
      <c r="V55">
        <f t="shared" si="18"/>
        <v>0.98934278840137435</v>
      </c>
      <c r="W55">
        <f t="shared" si="19"/>
        <v>334.3398879761707</v>
      </c>
      <c r="X55">
        <f t="shared" si="20"/>
        <v>23.436801439715953</v>
      </c>
      <c r="Y55">
        <f t="shared" si="21"/>
        <v>23.435729812496696</v>
      </c>
      <c r="Z55">
        <f t="shared" si="22"/>
        <v>-23.786914489602143</v>
      </c>
      <c r="AA55">
        <f t="shared" si="23"/>
        <v>-9.9172344600910574</v>
      </c>
      <c r="AB55">
        <f t="shared" si="24"/>
        <v>4.3021081318340086E-2</v>
      </c>
      <c r="AC55">
        <f t="shared" si="25"/>
        <v>-13.417159414322589</v>
      </c>
      <c r="AD55">
        <f t="shared" si="26"/>
        <v>84.907072196135545</v>
      </c>
      <c r="AE55" s="7">
        <f t="shared" si="27"/>
        <v>0.52598734403772407</v>
      </c>
      <c r="AF55">
        <f t="shared" si="3"/>
        <v>682.57822458567739</v>
      </c>
      <c r="AG55">
        <f t="shared" si="28"/>
        <v>-9.3554438535806526</v>
      </c>
      <c r="AH55">
        <f t="shared" si="4"/>
        <v>42.118459843738364</v>
      </c>
      <c r="AI55">
        <f t="shared" si="29"/>
        <v>47.881540156261636</v>
      </c>
      <c r="AJ55">
        <f t="shared" si="30"/>
        <v>1.4577695051628472E-2</v>
      </c>
      <c r="AK55">
        <f t="shared" si="31"/>
        <v>47.896117851313264</v>
      </c>
      <c r="AL55">
        <f t="shared" si="5"/>
        <v>166.18649723313206</v>
      </c>
    </row>
    <row r="56" spans="4:38" x14ac:dyDescent="0.25">
      <c r="D56" s="1">
        <f t="shared" si="32"/>
        <v>43520</v>
      </c>
      <c r="E56" s="11">
        <f t="shared" si="6"/>
        <v>0.15764422494575889</v>
      </c>
      <c r="F56" s="7">
        <f t="shared" si="0"/>
        <v>0.289399242953709</v>
      </c>
      <c r="G56" s="7">
        <f t="shared" si="1"/>
        <v>0.76237917092190854</v>
      </c>
      <c r="H56">
        <f t="shared" si="2"/>
        <v>681.0910962742073</v>
      </c>
      <c r="I56">
        <f t="shared" si="7"/>
        <v>758.9089037257927</v>
      </c>
      <c r="J56" s="8">
        <f t="shared" si="8"/>
        <v>0.13175501800795011</v>
      </c>
      <c r="L56" s="7">
        <f t="shared" si="9"/>
        <v>0.5</v>
      </c>
      <c r="M56" s="2">
        <f t="shared" si="10"/>
        <v>2458538.7708333335</v>
      </c>
      <c r="N56" s="3">
        <f t="shared" si="11"/>
        <v>0.19147900981063623</v>
      </c>
      <c r="P56">
        <f t="shared" si="12"/>
        <v>333.85823058561527</v>
      </c>
      <c r="Q56">
        <f t="shared" si="13"/>
        <v>7250.5916080172083</v>
      </c>
      <c r="R56">
        <f t="shared" si="14"/>
        <v>1.6700580151509031E-2</v>
      </c>
      <c r="S56">
        <f t="shared" si="15"/>
        <v>1.4983172685917321</v>
      </c>
      <c r="T56">
        <f t="shared" si="16"/>
        <v>335.35654785420701</v>
      </c>
      <c r="U56">
        <f t="shared" si="17"/>
        <v>7252.0899252857998</v>
      </c>
      <c r="V56">
        <f t="shared" si="18"/>
        <v>0.98956791812642408</v>
      </c>
      <c r="W56">
        <f t="shared" si="19"/>
        <v>335.34651496042591</v>
      </c>
      <c r="X56">
        <f t="shared" si="20"/>
        <v>23.436801083681072</v>
      </c>
      <c r="Y56">
        <f t="shared" si="21"/>
        <v>23.435731605643227</v>
      </c>
      <c r="Z56">
        <f t="shared" si="22"/>
        <v>-22.836147047412513</v>
      </c>
      <c r="AA56">
        <f t="shared" si="23"/>
        <v>-9.5495654221388424</v>
      </c>
      <c r="AB56">
        <f t="shared" si="24"/>
        <v>4.3021088088936288E-2</v>
      </c>
      <c r="AC56">
        <f t="shared" si="25"/>
        <v>-13.275841990444501</v>
      </c>
      <c r="AD56">
        <f t="shared" si="26"/>
        <v>85.136387034275913</v>
      </c>
      <c r="AE56" s="7">
        <f t="shared" si="27"/>
        <v>0.52588920693780872</v>
      </c>
      <c r="AF56">
        <f t="shared" si="3"/>
        <v>682.71954200955543</v>
      </c>
      <c r="AG56">
        <f t="shared" si="28"/>
        <v>-9.3201144976111436</v>
      </c>
      <c r="AH56">
        <f t="shared" si="4"/>
        <v>41.751572092278778</v>
      </c>
      <c r="AI56">
        <f t="shared" si="29"/>
        <v>48.248427907721222</v>
      </c>
      <c r="AJ56">
        <f t="shared" si="30"/>
        <v>1.4391490751896413E-2</v>
      </c>
      <c r="AK56">
        <f t="shared" si="31"/>
        <v>48.26281939847312</v>
      </c>
      <c r="AL56">
        <f t="shared" si="5"/>
        <v>166.12325204194508</v>
      </c>
    </row>
    <row r="57" spans="4:38" x14ac:dyDescent="0.25">
      <c r="D57" s="1">
        <f t="shared" si="32"/>
        <v>43521</v>
      </c>
      <c r="E57" s="11">
        <f t="shared" si="6"/>
        <v>0.15721928885730158</v>
      </c>
      <c r="F57" s="7">
        <f t="shared" si="0"/>
        <v>0.28865447591942489</v>
      </c>
      <c r="G57" s="7">
        <f t="shared" si="1"/>
        <v>0.76291372767093146</v>
      </c>
      <c r="H57">
        <f t="shared" si="2"/>
        <v>682.93332252216965</v>
      </c>
      <c r="I57">
        <f t="shared" si="7"/>
        <v>757.06667747783035</v>
      </c>
      <c r="J57" s="8">
        <f t="shared" si="8"/>
        <v>0.13143518706212332</v>
      </c>
      <c r="L57" s="7">
        <f t="shared" si="9"/>
        <v>0.5</v>
      </c>
      <c r="M57" s="2">
        <f t="shared" si="10"/>
        <v>2458539.7708333335</v>
      </c>
      <c r="N57" s="3">
        <f t="shared" si="11"/>
        <v>0.19150638831850755</v>
      </c>
      <c r="P57">
        <f t="shared" si="12"/>
        <v>334.84387794895883</v>
      </c>
      <c r="Q57">
        <f t="shared" si="13"/>
        <v>7251.5772082973217</v>
      </c>
      <c r="R57">
        <f t="shared" si="14"/>
        <v>1.6700578999270174E-2</v>
      </c>
      <c r="S57">
        <f t="shared" si="15"/>
        <v>1.5188376655667803</v>
      </c>
      <c r="T57">
        <f t="shared" si="16"/>
        <v>336.3627156145256</v>
      </c>
      <c r="U57">
        <f t="shared" si="17"/>
        <v>7253.0960459628886</v>
      </c>
      <c r="V57">
        <f t="shared" si="18"/>
        <v>0.98979614849199093</v>
      </c>
      <c r="W57">
        <f t="shared" si="19"/>
        <v>336.35268087701496</v>
      </c>
      <c r="X57">
        <f t="shared" si="20"/>
        <v>23.436800727646194</v>
      </c>
      <c r="Y57">
        <f t="shared" si="21"/>
        <v>23.435733399703285</v>
      </c>
      <c r="Z57">
        <f t="shared" si="22"/>
        <v>-21.887871404710019</v>
      </c>
      <c r="AA57">
        <f t="shared" si="23"/>
        <v>-9.1794909698650962</v>
      </c>
      <c r="AB57">
        <f t="shared" si="24"/>
        <v>4.3021094862982383E-2</v>
      </c>
      <c r="AC57">
        <f t="shared" si="25"/>
        <v>-13.124490585056746</v>
      </c>
      <c r="AD57">
        <f t="shared" si="26"/>
        <v>85.366665315271206</v>
      </c>
      <c r="AE57" s="7">
        <f t="shared" si="27"/>
        <v>0.5257841017951782</v>
      </c>
      <c r="AF57">
        <f t="shared" si="3"/>
        <v>682.87089341494334</v>
      </c>
      <c r="AG57">
        <f t="shared" si="28"/>
        <v>-9.2822766462641653</v>
      </c>
      <c r="AH57">
        <f t="shared" si="4"/>
        <v>41.381838142420762</v>
      </c>
      <c r="AI57">
        <f t="shared" si="29"/>
        <v>48.618161857579238</v>
      </c>
      <c r="AJ57">
        <f t="shared" si="30"/>
        <v>1.4205969135559573E-2</v>
      </c>
      <c r="AK57">
        <f t="shared" si="31"/>
        <v>48.632367826714798</v>
      </c>
      <c r="AL57">
        <f t="shared" si="5"/>
        <v>166.06210952080698</v>
      </c>
    </row>
    <row r="58" spans="4:38" x14ac:dyDescent="0.25">
      <c r="D58" s="1">
        <f t="shared" si="32"/>
        <v>43522</v>
      </c>
      <c r="E58" s="11">
        <f t="shared" si="6"/>
        <v>0.15678632304234535</v>
      </c>
      <c r="F58" s="7">
        <f t="shared" si="0"/>
        <v>0.28790041752803447</v>
      </c>
      <c r="G58" s="7">
        <f t="shared" si="1"/>
        <v>0.76344403958527796</v>
      </c>
      <c r="H58">
        <f t="shared" si="2"/>
        <v>684.78281576243069</v>
      </c>
      <c r="I58">
        <f t="shared" si="7"/>
        <v>755.21718423756931</v>
      </c>
      <c r="J58" s="8">
        <f t="shared" si="8"/>
        <v>0.13111409448568911</v>
      </c>
      <c r="L58" s="7">
        <f t="shared" si="9"/>
        <v>0.5</v>
      </c>
      <c r="M58" s="2">
        <f t="shared" si="10"/>
        <v>2458540.7708333335</v>
      </c>
      <c r="N58" s="3">
        <f t="shared" si="11"/>
        <v>0.19153376682637888</v>
      </c>
      <c r="P58">
        <f t="shared" si="12"/>
        <v>335.8295253123033</v>
      </c>
      <c r="Q58">
        <f t="shared" si="13"/>
        <v>7252.5628085774342</v>
      </c>
      <c r="R58">
        <f t="shared" si="14"/>
        <v>1.6700577847031127E-2</v>
      </c>
      <c r="S58">
        <f t="shared" si="15"/>
        <v>1.5388910793227359</v>
      </c>
      <c r="T58">
        <f t="shared" si="16"/>
        <v>337.36841639162606</v>
      </c>
      <c r="U58">
        <f t="shared" si="17"/>
        <v>7254.1016996567569</v>
      </c>
      <c r="V58">
        <f t="shared" si="18"/>
        <v>0.99002740770933506</v>
      </c>
      <c r="W58">
        <f t="shared" si="19"/>
        <v>337.35837981409708</v>
      </c>
      <c r="X58">
        <f t="shared" si="20"/>
        <v>23.436800371611312</v>
      </c>
      <c r="Y58">
        <f t="shared" si="21"/>
        <v>23.435735194675026</v>
      </c>
      <c r="Z58">
        <f t="shared" si="22"/>
        <v>-20.942018525988267</v>
      </c>
      <c r="AA58">
        <f t="shared" si="23"/>
        <v>-8.8071235015769229</v>
      </c>
      <c r="AB58">
        <f t="shared" si="24"/>
        <v>4.3021101640471425E-2</v>
      </c>
      <c r="AC58">
        <f t="shared" si="25"/>
        <v>-12.963393121584815</v>
      </c>
      <c r="AD58">
        <f t="shared" si="26"/>
        <v>85.597851970303836</v>
      </c>
      <c r="AE58" s="7">
        <f t="shared" si="27"/>
        <v>0.52567222855665618</v>
      </c>
      <c r="AF58">
        <f t="shared" si="3"/>
        <v>683.03199087841517</v>
      </c>
      <c r="AG58">
        <f t="shared" si="28"/>
        <v>-9.242002280396207</v>
      </c>
      <c r="AH58">
        <f t="shared" si="4"/>
        <v>41.009378375411195</v>
      </c>
      <c r="AI58">
        <f t="shared" si="29"/>
        <v>48.990621624588805</v>
      </c>
      <c r="AJ58">
        <f t="shared" si="30"/>
        <v>1.4021187053314191E-2</v>
      </c>
      <c r="AK58">
        <f t="shared" si="31"/>
        <v>49.004642811642121</v>
      </c>
      <c r="AL58">
        <f t="shared" si="5"/>
        <v>166.00303884884602</v>
      </c>
    </row>
    <row r="59" spans="4:38" x14ac:dyDescent="0.25">
      <c r="D59" s="1">
        <f t="shared" si="32"/>
        <v>43523</v>
      </c>
      <c r="E59" s="11">
        <f t="shared" si="6"/>
        <v>0.15634560632940411</v>
      </c>
      <c r="F59" s="7">
        <f t="shared" si="0"/>
        <v>0.28713742096581546</v>
      </c>
      <c r="G59" s="7">
        <f t="shared" si="1"/>
        <v>0.76397016242017002</v>
      </c>
      <c r="H59">
        <f t="shared" si="2"/>
        <v>686.6391476942706</v>
      </c>
      <c r="I59">
        <f t="shared" si="7"/>
        <v>753.3608523057294</v>
      </c>
      <c r="J59" s="8">
        <f t="shared" si="8"/>
        <v>0.13079181463641135</v>
      </c>
      <c r="L59" s="7">
        <f t="shared" si="9"/>
        <v>0.5</v>
      </c>
      <c r="M59" s="2">
        <f t="shared" si="10"/>
        <v>2458541.7708333335</v>
      </c>
      <c r="N59" s="3">
        <f t="shared" si="11"/>
        <v>0.1915611453342502</v>
      </c>
      <c r="P59">
        <f t="shared" si="12"/>
        <v>336.81517267564595</v>
      </c>
      <c r="Q59">
        <f t="shared" si="13"/>
        <v>7253.5484088575467</v>
      </c>
      <c r="R59">
        <f t="shared" si="14"/>
        <v>1.6700576694791892E-2</v>
      </c>
      <c r="S59">
        <f t="shared" si="15"/>
        <v>1.5584717574067453</v>
      </c>
      <c r="T59">
        <f t="shared" si="16"/>
        <v>338.37364443305268</v>
      </c>
      <c r="U59">
        <f t="shared" si="17"/>
        <v>7255.1068806149533</v>
      </c>
      <c r="V59">
        <f t="shared" si="18"/>
        <v>0.99026162313726662</v>
      </c>
      <c r="W59">
        <f t="shared" si="19"/>
        <v>338.36360601921814</v>
      </c>
      <c r="X59">
        <f t="shared" si="20"/>
        <v>23.436800015576431</v>
      </c>
      <c r="Y59">
        <f t="shared" si="21"/>
        <v>23.43573699055662</v>
      </c>
      <c r="Z59">
        <f t="shared" si="22"/>
        <v>-19.998517797198932</v>
      </c>
      <c r="AA59">
        <f t="shared" si="23"/>
        <v>-8.432574963248598</v>
      </c>
      <c r="AB59">
        <f t="shared" si="24"/>
        <v>4.3021108421396469E-2</v>
      </c>
      <c r="AC59">
        <f t="shared" si="25"/>
        <v>-12.792844037909536</v>
      </c>
      <c r="AD59">
        <f t="shared" si="26"/>
        <v>85.829893461783826</v>
      </c>
      <c r="AE59" s="7">
        <f t="shared" si="27"/>
        <v>0.52555379169299277</v>
      </c>
      <c r="AF59">
        <f t="shared" si="3"/>
        <v>683.20253996209044</v>
      </c>
      <c r="AG59">
        <f t="shared" si="28"/>
        <v>-9.1993650094773898</v>
      </c>
      <c r="AH59">
        <f t="shared" si="4"/>
        <v>40.634313427438947</v>
      </c>
      <c r="AI59">
        <f t="shared" si="29"/>
        <v>49.365686572561053</v>
      </c>
      <c r="AJ59">
        <f t="shared" si="30"/>
        <v>1.3837198347286488E-2</v>
      </c>
      <c r="AK59">
        <f t="shared" si="31"/>
        <v>49.379523770908342</v>
      </c>
      <c r="AL59">
        <f t="shared" si="5"/>
        <v>165.94600608139672</v>
      </c>
    </row>
    <row r="60" spans="4:38" x14ac:dyDescent="0.25">
      <c r="D60" s="1">
        <f t="shared" si="32"/>
        <v>43524</v>
      </c>
      <c r="E60" s="11">
        <f t="shared" si="6"/>
        <v>0.15589741968307297</v>
      </c>
      <c r="F60" s="7">
        <f t="shared" si="0"/>
        <v>0.28636583949590011</v>
      </c>
      <c r="G60" s="7">
        <f t="shared" si="1"/>
        <v>0.76449216024459155</v>
      </c>
      <c r="H60">
        <f t="shared" si="2"/>
        <v>688.50190187811563</v>
      </c>
      <c r="I60">
        <f t="shared" si="7"/>
        <v>751.49809812188437</v>
      </c>
      <c r="J60" s="8">
        <f t="shared" si="8"/>
        <v>0.13046841981282714</v>
      </c>
      <c r="L60" s="7">
        <f t="shared" si="9"/>
        <v>0.5</v>
      </c>
      <c r="M60" s="2">
        <f t="shared" si="10"/>
        <v>2458542.7708333335</v>
      </c>
      <c r="N60" s="3">
        <f t="shared" si="11"/>
        <v>0.19158852384212152</v>
      </c>
      <c r="P60">
        <f t="shared" si="12"/>
        <v>337.80082003899133</v>
      </c>
      <c r="Q60">
        <f t="shared" si="13"/>
        <v>7254.5340091376602</v>
      </c>
      <c r="R60">
        <f t="shared" si="14"/>
        <v>1.6700575542552464E-2</v>
      </c>
      <c r="S60">
        <f t="shared" si="15"/>
        <v>1.5775741081961736</v>
      </c>
      <c r="T60">
        <f t="shared" si="16"/>
        <v>339.37839414718752</v>
      </c>
      <c r="U60">
        <f t="shared" si="17"/>
        <v>7256.1115832458563</v>
      </c>
      <c r="V60">
        <f t="shared" si="18"/>
        <v>0.99049872130873462</v>
      </c>
      <c r="W60">
        <f t="shared" si="19"/>
        <v>339.36835390076169</v>
      </c>
      <c r="X60">
        <f t="shared" si="20"/>
        <v>23.436799659541549</v>
      </c>
      <c r="Y60">
        <f t="shared" si="21"/>
        <v>23.435738787346224</v>
      </c>
      <c r="Z60">
        <f t="shared" si="22"/>
        <v>-19.05729711968139</v>
      </c>
      <c r="AA60">
        <f t="shared" si="23"/>
        <v>-8.0559568340225614</v>
      </c>
      <c r="AB60">
        <f t="shared" si="24"/>
        <v>4.3021115205750575E-2</v>
      </c>
      <c r="AC60">
        <f t="shared" si="25"/>
        <v>-12.613143813153872</v>
      </c>
      <c r="AD60">
        <f t="shared" si="26"/>
        <v>86.062737734764454</v>
      </c>
      <c r="AE60" s="7">
        <f t="shared" si="27"/>
        <v>0.52542899987024583</v>
      </c>
      <c r="AF60">
        <f t="shared" si="3"/>
        <v>683.38224018684605</v>
      </c>
      <c r="AG60">
        <f t="shared" si="28"/>
        <v>-9.1544399532884881</v>
      </c>
      <c r="AH60">
        <f t="shared" si="4"/>
        <v>40.256764145061283</v>
      </c>
      <c r="AI60">
        <f t="shared" si="29"/>
        <v>49.743235854938717</v>
      </c>
      <c r="AJ60">
        <f t="shared" si="30"/>
        <v>1.3654053949575836E-2</v>
      </c>
      <c r="AK60">
        <f t="shared" si="31"/>
        <v>49.75688990888829</v>
      </c>
      <c r="AL60">
        <f t="shared" si="5"/>
        <v>165.89097413780291</v>
      </c>
    </row>
    <row r="61" spans="4:38" x14ac:dyDescent="0.25">
      <c r="D61" s="1">
        <f t="shared" si="32"/>
        <v>43525</v>
      </c>
      <c r="E61" s="11">
        <f t="shared" si="6"/>
        <v>0.15544204595299613</v>
      </c>
      <c r="F61" s="7">
        <f t="shared" si="0"/>
        <v>0.28558602627767432</v>
      </c>
      <c r="G61" s="7">
        <f t="shared" si="1"/>
        <v>0.76501010497896149</v>
      </c>
      <c r="H61">
        <f t="shared" si="2"/>
        <v>690.37067332985362</v>
      </c>
      <c r="I61">
        <f t="shared" si="7"/>
        <v>749.62932667014638</v>
      </c>
      <c r="J61" s="8">
        <f t="shared" si="8"/>
        <v>0.13014398032467819</v>
      </c>
      <c r="L61" s="7">
        <f t="shared" si="9"/>
        <v>0.5</v>
      </c>
      <c r="M61" s="2">
        <f t="shared" si="10"/>
        <v>2458543.7708333335</v>
      </c>
      <c r="N61" s="3">
        <f t="shared" si="11"/>
        <v>0.19161590234999284</v>
      </c>
      <c r="P61">
        <f t="shared" si="12"/>
        <v>338.78646740233671</v>
      </c>
      <c r="Q61">
        <f t="shared" si="13"/>
        <v>7255.5196094177718</v>
      </c>
      <c r="R61">
        <f t="shared" si="14"/>
        <v>1.6700574390312847E-2</v>
      </c>
      <c r="S61">
        <f t="shared" si="15"/>
        <v>1.5961927022650677</v>
      </c>
      <c r="T61">
        <f t="shared" si="16"/>
        <v>340.38266010460177</v>
      </c>
      <c r="U61">
        <f t="shared" si="17"/>
        <v>7257.1158021200372</v>
      </c>
      <c r="V61">
        <f t="shared" si="18"/>
        <v>0.99073862795759182</v>
      </c>
      <c r="W61">
        <f t="shared" si="19"/>
        <v>340.37261802930055</v>
      </c>
      <c r="X61">
        <f t="shared" si="20"/>
        <v>23.436799303506671</v>
      </c>
      <c r="Y61">
        <f t="shared" si="21"/>
        <v>23.435740585042009</v>
      </c>
      <c r="Z61">
        <f t="shared" si="22"/>
        <v>-18.118283001943997</v>
      </c>
      <c r="AA61">
        <f t="shared" si="23"/>
        <v>-7.6773801138335216</v>
      </c>
      <c r="AB61">
        <f t="shared" si="24"/>
        <v>4.3021121993526833E-2</v>
      </c>
      <c r="AC61">
        <f t="shared" si="25"/>
        <v>-12.424598504777693</v>
      </c>
      <c r="AD61">
        <f t="shared" si="26"/>
        <v>86.296334166231702</v>
      </c>
      <c r="AE61" s="7">
        <f t="shared" si="27"/>
        <v>0.52529806562831793</v>
      </c>
      <c r="AF61">
        <f t="shared" si="3"/>
        <v>683.57078549522225</v>
      </c>
      <c r="AG61">
        <f t="shared" si="28"/>
        <v>-9.1073036261944367</v>
      </c>
      <c r="AH61">
        <f t="shared" si="4"/>
        <v>39.87685154203956</v>
      </c>
      <c r="AI61">
        <f t="shared" si="29"/>
        <v>50.12314845796044</v>
      </c>
      <c r="AJ61">
        <f t="shared" si="30"/>
        <v>1.3471801982288577E-2</v>
      </c>
      <c r="AK61">
        <f t="shared" si="31"/>
        <v>50.136620259942731</v>
      </c>
      <c r="AL61">
        <f t="shared" si="5"/>
        <v>165.83790278734273</v>
      </c>
    </row>
    <row r="62" spans="4:38" x14ac:dyDescent="0.25">
      <c r="D62" s="1">
        <f t="shared" si="32"/>
        <v>43526</v>
      </c>
      <c r="E62" s="11">
        <f t="shared" si="6"/>
        <v>0.15497976963319915</v>
      </c>
      <c r="F62" s="7">
        <f t="shared" si="0"/>
        <v>0.2847983341991806</v>
      </c>
      <c r="G62" s="7">
        <f t="shared" si="1"/>
        <v>0.76552407593525484</v>
      </c>
      <c r="H62">
        <f t="shared" si="2"/>
        <v>692.24506809994682</v>
      </c>
      <c r="I62">
        <f t="shared" si="7"/>
        <v>747.75493190005318</v>
      </c>
      <c r="J62" s="8">
        <f t="shared" si="8"/>
        <v>0.12981856456598145</v>
      </c>
      <c r="L62" s="7">
        <f t="shared" si="9"/>
        <v>0.5</v>
      </c>
      <c r="M62" s="2">
        <f t="shared" si="10"/>
        <v>2458544.7708333335</v>
      </c>
      <c r="N62" s="3">
        <f t="shared" si="11"/>
        <v>0.19164328085786417</v>
      </c>
      <c r="P62">
        <f t="shared" si="12"/>
        <v>339.772114765683</v>
      </c>
      <c r="Q62">
        <f t="shared" si="13"/>
        <v>7256.5052096978843</v>
      </c>
      <c r="R62">
        <f t="shared" si="14"/>
        <v>1.670057323807304E-2</v>
      </c>
      <c r="S62">
        <f t="shared" si="15"/>
        <v>1.6143222736772349</v>
      </c>
      <c r="T62">
        <f t="shared" si="16"/>
        <v>341.38643703936026</v>
      </c>
      <c r="U62">
        <f t="shared" si="17"/>
        <v>7258.1195319715616</v>
      </c>
      <c r="V62">
        <f t="shared" si="18"/>
        <v>0.99098126804551578</v>
      </c>
      <c r="W62">
        <f t="shared" si="19"/>
        <v>341.37639313890111</v>
      </c>
      <c r="X62">
        <f t="shared" si="20"/>
        <v>23.436798947471789</v>
      </c>
      <c r="Y62">
        <f t="shared" si="21"/>
        <v>23.435742383642118</v>
      </c>
      <c r="Z62">
        <f t="shared" si="22"/>
        <v>-17.181400649237403</v>
      </c>
      <c r="AA62">
        <f t="shared" si="23"/>
        <v>-7.2969553130414138</v>
      </c>
      <c r="AB62">
        <f t="shared" si="24"/>
        <v>4.3021128784718254E-2</v>
      </c>
      <c r="AC62">
        <f t="shared" si="25"/>
        <v>-12.227519296793258</v>
      </c>
      <c r="AD62">
        <f t="shared" si="26"/>
        <v>86.530633512493353</v>
      </c>
      <c r="AE62" s="7">
        <f t="shared" si="27"/>
        <v>0.52516120506721764</v>
      </c>
      <c r="AF62">
        <f t="shared" si="3"/>
        <v>683.76786470320667</v>
      </c>
      <c r="AG62">
        <f t="shared" si="28"/>
        <v>-9.0580338241983327</v>
      </c>
      <c r="AH62">
        <f t="shared" si="4"/>
        <v>39.494696757627878</v>
      </c>
      <c r="AI62">
        <f t="shared" si="29"/>
        <v>50.505303242372122</v>
      </c>
      <c r="AJ62">
        <f t="shared" si="30"/>
        <v>1.3290487858617001E-2</v>
      </c>
      <c r="AK62">
        <f t="shared" si="31"/>
        <v>50.518593730230741</v>
      </c>
      <c r="AL62">
        <f t="shared" si="5"/>
        <v>165.78674863290814</v>
      </c>
    </row>
    <row r="63" spans="4:38" x14ac:dyDescent="0.25">
      <c r="D63" s="1">
        <f t="shared" si="32"/>
        <v>43527</v>
      </c>
      <c r="E63" s="11">
        <f t="shared" si="6"/>
        <v>0.15451087663203267</v>
      </c>
      <c r="F63" s="7">
        <f t="shared" si="0"/>
        <v>0.28400311572250658</v>
      </c>
      <c r="G63" s="7">
        <f t="shared" si="1"/>
        <v>0.76603415936061103</v>
      </c>
      <c r="H63">
        <f t="shared" si="2"/>
        <v>694.12470283887023</v>
      </c>
      <c r="I63">
        <f t="shared" si="7"/>
        <v>745.87529716112977</v>
      </c>
      <c r="J63" s="8">
        <f t="shared" si="8"/>
        <v>0.12949223909047392</v>
      </c>
      <c r="L63" s="7">
        <f t="shared" si="9"/>
        <v>0.5</v>
      </c>
      <c r="M63" s="2">
        <f t="shared" si="10"/>
        <v>2458545.7708333335</v>
      </c>
      <c r="N63" s="3">
        <f t="shared" si="11"/>
        <v>0.19167065936573549</v>
      </c>
      <c r="P63">
        <f t="shared" si="12"/>
        <v>340.75776212902929</v>
      </c>
      <c r="Q63">
        <f t="shared" si="13"/>
        <v>7257.4908099779968</v>
      </c>
      <c r="R63">
        <f t="shared" si="14"/>
        <v>1.6700572085833042E-2</v>
      </c>
      <c r="S63">
        <f t="shared" si="15"/>
        <v>1.6319577212060503</v>
      </c>
      <c r="T63">
        <f t="shared" si="16"/>
        <v>342.38971985023534</v>
      </c>
      <c r="U63">
        <f t="shared" si="17"/>
        <v>7259.122767699203</v>
      </c>
      <c r="V63">
        <f t="shared" si="18"/>
        <v>0.99122656578906754</v>
      </c>
      <c r="W63">
        <f t="shared" si="19"/>
        <v>342.37967412833723</v>
      </c>
      <c r="X63">
        <f t="shared" si="20"/>
        <v>23.436798591436911</v>
      </c>
      <c r="Y63">
        <f t="shared" si="21"/>
        <v>23.435744183144728</v>
      </c>
      <c r="Z63">
        <f t="shared" si="22"/>
        <v>-16.246574050959655</v>
      </c>
      <c r="AA63">
        <f t="shared" si="23"/>
        <v>-6.9147924439932451</v>
      </c>
      <c r="AB63">
        <f t="shared" si="24"/>
        <v>4.3021135579317915E-2</v>
      </c>
      <c r="AC63">
        <f t="shared" si="25"/>
        <v>-12.022222059844655</v>
      </c>
      <c r="AD63">
        <f t="shared" si="26"/>
        <v>86.765587854858779</v>
      </c>
      <c r="AE63" s="7">
        <f t="shared" si="27"/>
        <v>0.52501863754155875</v>
      </c>
      <c r="AF63">
        <f t="shared" si="3"/>
        <v>683.97316194015525</v>
      </c>
      <c r="AG63">
        <f t="shared" si="28"/>
        <v>-9.0067095149611873</v>
      </c>
      <c r="AH63">
        <f t="shared" si="4"/>
        <v>39.110421016388621</v>
      </c>
      <c r="AI63">
        <f t="shared" si="29"/>
        <v>50.889578983611379</v>
      </c>
      <c r="AJ63">
        <f t="shared" si="30"/>
        <v>1.3110154384568175E-2</v>
      </c>
      <c r="AK63">
        <f t="shared" si="31"/>
        <v>50.902689137995949</v>
      </c>
      <c r="AL63">
        <f t="shared" si="5"/>
        <v>165.73746509206671</v>
      </c>
    </row>
    <row r="64" spans="4:38" x14ac:dyDescent="0.25">
      <c r="D64" s="1">
        <f t="shared" si="32"/>
        <v>43528</v>
      </c>
      <c r="E64" s="11">
        <f t="shared" si="6"/>
        <v>0.15403565405289765</v>
      </c>
      <c r="F64" s="7">
        <f t="shared" si="0"/>
        <v>0.28320072274205843</v>
      </c>
      <c r="G64" s="7">
        <f t="shared" si="1"/>
        <v>0.76654044798541521</v>
      </c>
      <c r="H64">
        <f t="shared" si="2"/>
        <v>696.00920435043395</v>
      </c>
      <c r="I64">
        <f t="shared" si="7"/>
        <v>743.99079564956605</v>
      </c>
      <c r="J64" s="8">
        <f t="shared" si="8"/>
        <v>0.12916506868916078</v>
      </c>
      <c r="L64" s="7">
        <f t="shared" si="9"/>
        <v>0.5</v>
      </c>
      <c r="M64" s="2">
        <f t="shared" si="10"/>
        <v>2458546.7708333335</v>
      </c>
      <c r="N64" s="3">
        <f t="shared" si="11"/>
        <v>0.19169803787360681</v>
      </c>
      <c r="P64">
        <f t="shared" si="12"/>
        <v>341.74340949237649</v>
      </c>
      <c r="Q64">
        <f t="shared" si="13"/>
        <v>7258.4764102581075</v>
      </c>
      <c r="R64">
        <f t="shared" si="14"/>
        <v>1.6700570933592857E-2</v>
      </c>
      <c r="S64">
        <f t="shared" si="15"/>
        <v>1.6490941094811797</v>
      </c>
      <c r="T64">
        <f t="shared" si="16"/>
        <v>343.39250360185764</v>
      </c>
      <c r="U64">
        <f t="shared" si="17"/>
        <v>7260.1255043675883</v>
      </c>
      <c r="V64">
        <f t="shared" si="18"/>
        <v>0.9914744446868784</v>
      </c>
      <c r="W64">
        <f t="shared" si="19"/>
        <v>343.38245606224115</v>
      </c>
      <c r="X64">
        <f t="shared" si="20"/>
        <v>23.43679823540203</v>
      </c>
      <c r="Y64">
        <f t="shared" si="21"/>
        <v>23.435745983547989</v>
      </c>
      <c r="Z64">
        <f t="shared" si="22"/>
        <v>-15.313726065880886</v>
      </c>
      <c r="AA64">
        <f t="shared" si="23"/>
        <v>-6.5310010144088961</v>
      </c>
      <c r="AB64">
        <f t="shared" si="24"/>
        <v>4.3021142377318869E-2</v>
      </c>
      <c r="AC64">
        <f t="shared" si="25"/>
        <v>-11.809026923781145</v>
      </c>
      <c r="AD64">
        <f t="shared" si="26"/>
        <v>87.001150543804243</v>
      </c>
      <c r="AE64" s="7">
        <f t="shared" si="27"/>
        <v>0.52487058536373687</v>
      </c>
      <c r="AF64">
        <f t="shared" si="3"/>
        <v>684.18635707621888</v>
      </c>
      <c r="AG64">
        <f t="shared" si="28"/>
        <v>-8.9534107309452793</v>
      </c>
      <c r="AH64">
        <f t="shared" si="4"/>
        <v>38.724145589579486</v>
      </c>
      <c r="AI64">
        <f t="shared" si="29"/>
        <v>51.275854410420514</v>
      </c>
      <c r="AJ64">
        <f t="shared" si="30"/>
        <v>1.293084186096727E-2</v>
      </c>
      <c r="AK64">
        <f t="shared" si="31"/>
        <v>51.288785252281478</v>
      </c>
      <c r="AL64">
        <f t="shared" si="5"/>
        <v>165.69000237513683</v>
      </c>
    </row>
    <row r="65" spans="4:38" x14ac:dyDescent="0.25">
      <c r="D65" s="1">
        <f t="shared" si="32"/>
        <v>43529</v>
      </c>
      <c r="E65" s="11">
        <f t="shared" si="6"/>
        <v>0.15355438998588772</v>
      </c>
      <c r="F65" s="7">
        <f t="shared" si="0"/>
        <v>0.28239150645561517</v>
      </c>
      <c r="G65" s="7">
        <f t="shared" si="1"/>
        <v>0.76704304057670547</v>
      </c>
      <c r="H65">
        <f t="shared" si="2"/>
        <v>697.89820913436995</v>
      </c>
      <c r="I65">
        <f t="shared" si="7"/>
        <v>742.10179086563005</v>
      </c>
      <c r="J65" s="8">
        <f t="shared" si="8"/>
        <v>0.12883711646972745</v>
      </c>
      <c r="L65" s="7">
        <f t="shared" si="9"/>
        <v>0.5</v>
      </c>
      <c r="M65" s="2">
        <f t="shared" si="10"/>
        <v>2458547.7708333335</v>
      </c>
      <c r="N65" s="3">
        <f t="shared" si="11"/>
        <v>0.19172541638147814</v>
      </c>
      <c r="P65">
        <f t="shared" si="12"/>
        <v>342.72905685572368</v>
      </c>
      <c r="Q65">
        <f t="shared" si="13"/>
        <v>7259.4620105382191</v>
      </c>
      <c r="R65">
        <f t="shared" si="14"/>
        <v>1.6700569781352481E-2</v>
      </c>
      <c r="S65">
        <f t="shared" si="15"/>
        <v>1.6657266700627469</v>
      </c>
      <c r="T65">
        <f t="shared" si="16"/>
        <v>344.39478352578641</v>
      </c>
      <c r="U65">
        <f t="shared" si="17"/>
        <v>7261.1277372082823</v>
      </c>
      <c r="V65">
        <f t="shared" si="18"/>
        <v>0.99172482754695868</v>
      </c>
      <c r="W65">
        <f t="shared" si="19"/>
        <v>344.38473417217369</v>
      </c>
      <c r="X65">
        <f t="shared" si="20"/>
        <v>23.436797879367152</v>
      </c>
      <c r="Y65">
        <f t="shared" si="21"/>
        <v>23.435747784850058</v>
      </c>
      <c r="Z65">
        <f t="shared" si="22"/>
        <v>-14.382778505227719</v>
      </c>
      <c r="AA65">
        <f t="shared" si="23"/>
        <v>-6.14569002250306</v>
      </c>
      <c r="AB65">
        <f t="shared" si="24"/>
        <v>4.3021149178714128E-2</v>
      </c>
      <c r="AC65">
        <f t="shared" si="25"/>
        <v>-11.588257863270721</v>
      </c>
      <c r="AD65">
        <f t="shared" si="26"/>
        <v>87.237276141796244</v>
      </c>
      <c r="AE65" s="7">
        <f t="shared" si="27"/>
        <v>0.52471727351616027</v>
      </c>
      <c r="AF65">
        <f t="shared" si="3"/>
        <v>684.40712613672918</v>
      </c>
      <c r="AG65">
        <f t="shared" si="28"/>
        <v>-8.8982184658177061</v>
      </c>
      <c r="AH65">
        <f t="shared" si="4"/>
        <v>38.335991758167729</v>
      </c>
      <c r="AI65">
        <f t="shared" si="29"/>
        <v>51.664008241832271</v>
      </c>
      <c r="AJ65">
        <f t="shared" si="30"/>
        <v>1.2752588185398797E-2</v>
      </c>
      <c r="AK65">
        <f t="shared" si="31"/>
        <v>51.67676083001767</v>
      </c>
      <c r="AL65">
        <f t="shared" si="5"/>
        <v>165.64430745991626</v>
      </c>
    </row>
    <row r="66" spans="4:38" x14ac:dyDescent="0.25">
      <c r="D66" s="1">
        <f t="shared" si="32"/>
        <v>43530</v>
      </c>
      <c r="E66" s="11">
        <f t="shared" si="6"/>
        <v>0.15306737331042319</v>
      </c>
      <c r="F66" s="7">
        <f t="shared" ref="F66:F129" si="33">(AE66*1440-AD66*4)/1440</f>
        <v>0.28157581724800557</v>
      </c>
      <c r="G66" s="7">
        <f t="shared" ref="G66:G129" si="34">(AE66*1440+AD66*4)/1440</f>
        <v>0.76754204149767602</v>
      </c>
      <c r="H66">
        <f t="shared" ref="H66:H129" si="35">8*AD66</f>
        <v>699.79136291952557</v>
      </c>
      <c r="I66">
        <f t="shared" si="7"/>
        <v>740.20863708047443</v>
      </c>
      <c r="J66" s="8">
        <f t="shared" si="8"/>
        <v>0.12850844393758237</v>
      </c>
      <c r="L66" s="7">
        <f t="shared" si="9"/>
        <v>0.5</v>
      </c>
      <c r="M66" s="2">
        <f t="shared" si="10"/>
        <v>2458548.7708333335</v>
      </c>
      <c r="N66" s="3">
        <f t="shared" si="11"/>
        <v>0.19175279488934946</v>
      </c>
      <c r="P66">
        <f t="shared" si="12"/>
        <v>343.71470421907088</v>
      </c>
      <c r="Q66">
        <f t="shared" si="13"/>
        <v>7260.4476108183308</v>
      </c>
      <c r="R66">
        <f t="shared" si="14"/>
        <v>1.6700568629111914E-2</v>
      </c>
      <c r="S66">
        <f t="shared" si="15"/>
        <v>1.6818508024425964</v>
      </c>
      <c r="T66">
        <f t="shared" si="16"/>
        <v>345.39655502151345</v>
      </c>
      <c r="U66">
        <f t="shared" si="17"/>
        <v>7262.1294616207733</v>
      </c>
      <c r="V66">
        <f t="shared" si="18"/>
        <v>0.99197763651409332</v>
      </c>
      <c r="W66">
        <f t="shared" si="19"/>
        <v>345.3865038576281</v>
      </c>
      <c r="X66">
        <f t="shared" si="20"/>
        <v>23.43679752333227</v>
      </c>
      <c r="Y66">
        <f t="shared" si="21"/>
        <v>23.435749587049095</v>
      </c>
      <c r="Z66">
        <f t="shared" si="22"/>
        <v>-13.453652213646711</v>
      </c>
      <c r="AA66">
        <f t="shared" si="23"/>
        <v>-5.7589679537437117</v>
      </c>
      <c r="AB66">
        <f t="shared" si="24"/>
        <v>4.3021155983496782E-2</v>
      </c>
      <c r="AC66">
        <f t="shared" si="25"/>
        <v>-11.360242296890858</v>
      </c>
      <c r="AD66">
        <f t="shared" si="26"/>
        <v>87.473920364940696</v>
      </c>
      <c r="AE66" s="7">
        <f t="shared" si="27"/>
        <v>0.52455892937284088</v>
      </c>
      <c r="AF66">
        <f t="shared" ref="AF66:AF129" si="36">MOD(L66*1440+AC66+4*$B$3-60*$B$4,1440)</f>
        <v>684.63514170310918</v>
      </c>
      <c r="AG66">
        <f t="shared" si="28"/>
        <v>-8.841214574222704</v>
      </c>
      <c r="AH66">
        <f t="shared" ref="AH66:AH129" si="37">DEGREES(ACOS(SIN(RADIANS($B$2))*SIN(RADIANS(AA66))+COS(RADIANS($B$2))*COS(RADIANS(AA66))*COS(RADIANS(AG66))))</f>
        <v>37.946080777510041</v>
      </c>
      <c r="AI66">
        <f t="shared" si="29"/>
        <v>52.053919222489959</v>
      </c>
      <c r="AJ66">
        <f t="shared" si="30"/>
        <v>1.2575428953773378E-2</v>
      </c>
      <c r="AK66">
        <f t="shared" si="31"/>
        <v>52.066494651443733</v>
      </c>
      <c r="AL66">
        <f t="shared" ref="AL66:AL129" si="38">IF(AG66&gt;0,MOD(DEGREES(ACOS(((SIN(RADIANS($B$2))*COS(RADIANS(AH66)))-SIN(RADIANS(AA66)))/(COS(RADIANS($B$2))*SIN(RADIANS(AH66)))))+180,360),MOD(540-DEGREES(ACOS(((SIN(RADIANS($B$2))*COS(RADIANS(AH66)))-SIN(RADIANS(AA66)))/(COS(RADIANS($B$2))*SIN(RADIANS(AH66))))),360))</f>
        <v>165.60032406270057</v>
      </c>
    </row>
    <row r="67" spans="4:38" x14ac:dyDescent="0.25">
      <c r="D67" s="1">
        <f t="shared" si="32"/>
        <v>43531</v>
      </c>
      <c r="E67" s="11">
        <f t="shared" ref="E67:E130" si="39">F67-J67</f>
        <v>0.1525748935089094</v>
      </c>
      <c r="F67" s="7">
        <f t="shared" si="33"/>
        <v>0.28075400458722988</v>
      </c>
      <c r="G67" s="7">
        <f t="shared" si="34"/>
        <v>0.76803756027394798</v>
      </c>
      <c r="H67">
        <f t="shared" si="35"/>
        <v>701.68832018887406</v>
      </c>
      <c r="I67">
        <f t="shared" ref="I67:I130" si="40">1440-H67</f>
        <v>738.31167981112594</v>
      </c>
      <c r="J67" s="8">
        <f t="shared" ref="J67:J130" si="41">(I67/4)/1440</f>
        <v>0.12817911107832047</v>
      </c>
      <c r="L67" s="7">
        <f t="shared" ref="L67:L130" si="42">$B$5</f>
        <v>0.5</v>
      </c>
      <c r="M67" s="2">
        <f t="shared" ref="M67:M130" si="43">D67+2415018.5+L67-$B$4/24</f>
        <v>2458549.7708333335</v>
      </c>
      <c r="N67" s="3">
        <f t="shared" ref="N67:N130" si="44">(M67-2451545)/36525</f>
        <v>0.19178017339722075</v>
      </c>
      <c r="P67">
        <f t="shared" ref="P67:P130" si="45">MOD(280.46646+N67*(36000.76983 + N67*0.0003032),360)</f>
        <v>344.70035158241808</v>
      </c>
      <c r="Q67">
        <f t="shared" ref="Q67:Q130" si="46">357.52911+N67*(35999.05029 - 0.0001537*N67)</f>
        <v>7261.4332110984406</v>
      </c>
      <c r="R67">
        <f t="shared" ref="R67:R130" si="47">0.016708634-N67*(0.000042037+0.0000001267*N67)</f>
        <v>1.6700567476871157E-2</v>
      </c>
      <c r="S67">
        <f t="shared" ref="S67:S130" si="48">SIN(RADIANS(Q67))*(1.914602-N67*(0.004817+0.000014*N67))+SIN(RADIANS(2*Q67))*(0.019993-0.000101*N67)+SIN(RADIANS(3*Q67))*0.000289</f>
        <v>1.6974620749735299</v>
      </c>
      <c r="T67">
        <f t="shared" ref="T67:T130" si="49">P67+S67</f>
        <v>346.39781365739162</v>
      </c>
      <c r="U67">
        <f t="shared" ref="U67:U130" si="50">Q67+S67</f>
        <v>7263.1306731734139</v>
      </c>
      <c r="V67">
        <f t="shared" ref="V67:V130" si="51">(1.000001018*(1-R67*R67))/(1+R67*COS(RADIANS(U67)))</f>
        <v>0.99223279309733625</v>
      </c>
      <c r="W67">
        <f t="shared" ref="W67:W130" si="52">T67-0.00569-0.00478*SIN(RADIANS(125.04-1934.136*N67))</f>
        <v>346.38776068695893</v>
      </c>
      <c r="X67">
        <f t="shared" ref="X67:X130" si="53">23+(26+((21.448-N67*(46.815+N67*(0.00059-N67*0.001813))))/60)/60</f>
        <v>23.436797167297392</v>
      </c>
      <c r="Y67">
        <f t="shared" ref="Y67:Y130" si="54">X67+0.00256*COS(RADIANS(125.04-1934.136*N67))</f>
        <v>23.435751390143256</v>
      </c>
      <c r="Z67">
        <f t="shared" ref="Z67:Z130" si="55">DEGREES(ATAN2(COS(RADIANS(W67)),COS(RADIANS(Y67))*SIN(RADIANS(W67))))</f>
        <v>-12.52626714809867</v>
      </c>
      <c r="AA67">
        <f t="shared" ref="AA67:AA130" si="56">DEGREES(ASIN(SIN(RADIANS(Y67))*SIN(RADIANS(W67))))</f>
        <v>-5.3709427791578594</v>
      </c>
      <c r="AB67">
        <f t="shared" ref="AB67:AB130" si="57">TAN(RADIANS(Y67/2))*TAN(RADIANS(Y67/2))</f>
        <v>4.302116279165983E-2</v>
      </c>
      <c r="AC67">
        <f t="shared" ref="AC67:AC130" si="58">4*DEGREES(AB67*SIN(2*RADIANS(P67))-2*R67*SIN(RADIANS(Q67))+4*R67*AB67*SIN(RADIANS(Q67))*COS(2*RADIANS(P67))-0.5*AB67*AB67*SIN(4*RADIANS(P67))-1.25*R67*R67*SIN(2*RADIANS(Q67)))</f>
        <v>-11.125310700048008</v>
      </c>
      <c r="AD67">
        <f t="shared" ref="AD67:AD130" si="59">DEGREES(ACOS(COS(RADIANS(90.833))/(COS(RADIANS($B$2))*COS(RADIANS(AA67)))-TAN(RADIANS($B$2))*TAN(RADIANS(AA67))))</f>
        <v>87.711040023609257</v>
      </c>
      <c r="AE67" s="7">
        <f t="shared" ref="AE67:AE130" si="60">(720-4*$B$3-AC67+$B$4*60)/1440</f>
        <v>0.52439578243058893</v>
      </c>
      <c r="AF67">
        <f t="shared" si="36"/>
        <v>684.87007329995208</v>
      </c>
      <c r="AG67">
        <f t="shared" ref="AG67:AG130" si="61">IF(AF67/4&lt;0,AF67/4+180,AF67/4-180)</f>
        <v>-8.7824816750119794</v>
      </c>
      <c r="AH67">
        <f t="shared" si="37"/>
        <v>37.554533843740614</v>
      </c>
      <c r="AI67">
        <f t="shared" ref="AI67:AI130" si="62">90-AH67</f>
        <v>52.445466156259386</v>
      </c>
      <c r="AJ67">
        <f t="shared" ref="AJ67:AJ130" si="63">IF(AI67&gt;85,0,IF(AI67&gt;5,58.1/TAN(RADIANS(AI67))-0.07/POWER(TAN(RADIANS(AI67)),3)+0.000086/POWER(TAN(RADIANS(AI67)),5),IF(AI67&gt;-0.575,1735+AI67*(-518.2+AI67*(103.4+AI67*(-12.79+AI67*0.711))),-20.772/TAN(RADIANS(AI67)))))/3600</f>
        <v>1.2399397561240604E-2</v>
      </c>
      <c r="AK67">
        <f t="shared" ref="AK67:AK130" si="64">AI67+AJ67</f>
        <v>52.457865553820625</v>
      </c>
      <c r="AL67">
        <f t="shared" si="38"/>
        <v>165.55799260523952</v>
      </c>
    </row>
    <row r="68" spans="4:38" x14ac:dyDescent="0.25">
      <c r="D68" s="1">
        <f t="shared" ref="D68:D131" si="65">D67+1</f>
        <v>43532</v>
      </c>
      <c r="E68" s="11">
        <f t="shared" si="39"/>
        <v>0.15207724049139004</v>
      </c>
      <c r="F68" s="7">
        <f t="shared" si="33"/>
        <v>0.27992641693279807</v>
      </c>
      <c r="G68" s="7">
        <f t="shared" si="34"/>
        <v>0.76852971116716606</v>
      </c>
      <c r="H68">
        <f t="shared" si="35"/>
        <v>703.5887436974898</v>
      </c>
      <c r="I68">
        <f t="shared" si="40"/>
        <v>736.4112563025102</v>
      </c>
      <c r="J68" s="8">
        <f t="shared" si="41"/>
        <v>0.12784917644140803</v>
      </c>
      <c r="L68" s="7">
        <f t="shared" si="42"/>
        <v>0.5</v>
      </c>
      <c r="M68" s="2">
        <f t="shared" si="43"/>
        <v>2458550.7708333335</v>
      </c>
      <c r="N68" s="3">
        <f t="shared" si="44"/>
        <v>0.19180755190509208</v>
      </c>
      <c r="P68">
        <f t="shared" si="45"/>
        <v>345.6859989457671</v>
      </c>
      <c r="Q68">
        <f t="shared" si="46"/>
        <v>7262.4188113785513</v>
      </c>
      <c r="R68">
        <f t="shared" si="47"/>
        <v>1.6700566324630212E-2</v>
      </c>
      <c r="S68">
        <f t="shared" si="48"/>
        <v>1.7125562257268487</v>
      </c>
      <c r="T68">
        <f t="shared" si="49"/>
        <v>347.39855517149397</v>
      </c>
      <c r="U68">
        <f t="shared" si="50"/>
        <v>7264.1313676042782</v>
      </c>
      <c r="V68">
        <f t="shared" si="51"/>
        <v>0.99249021819757322</v>
      </c>
      <c r="W68">
        <f t="shared" si="52"/>
        <v>347.38850039824064</v>
      </c>
      <c r="X68">
        <f t="shared" si="53"/>
        <v>23.436796811262514</v>
      </c>
      <c r="Y68">
        <f t="shared" si="54"/>
        <v>23.435753194130701</v>
      </c>
      <c r="Z68">
        <f t="shared" si="55"/>
        <v>-11.600542454730038</v>
      </c>
      <c r="AA68">
        <f t="shared" si="56"/>
        <v>-4.9817219550906708</v>
      </c>
      <c r="AB68">
        <f t="shared" si="57"/>
        <v>4.3021169603196352E-2</v>
      </c>
      <c r="AC68">
        <f t="shared" si="58"/>
        <v>-10.883796231974214</v>
      </c>
      <c r="AD68">
        <f t="shared" si="59"/>
        <v>87.948592962186225</v>
      </c>
      <c r="AE68" s="7">
        <f t="shared" si="60"/>
        <v>0.52422806404998201</v>
      </c>
      <c r="AF68">
        <f t="shared" si="36"/>
        <v>685.11158776802586</v>
      </c>
      <c r="AG68">
        <f t="shared" si="61"/>
        <v>-8.7221030579935359</v>
      </c>
      <c r="AH68">
        <f t="shared" si="37"/>
        <v>37.161472061898067</v>
      </c>
      <c r="AI68">
        <f t="shared" si="62"/>
        <v>52.838527938101933</v>
      </c>
      <c r="AJ68">
        <f t="shared" si="63"/>
        <v>1.2224525302193208E-2</v>
      </c>
      <c r="AK68">
        <f t="shared" si="64"/>
        <v>52.850752463404127</v>
      </c>
      <c r="AL68">
        <f t="shared" si="38"/>
        <v>165.51725017729427</v>
      </c>
    </row>
    <row r="69" spans="4:38" x14ac:dyDescent="0.25">
      <c r="D69" s="1">
        <f t="shared" si="65"/>
        <v>43533</v>
      </c>
      <c r="E69" s="11">
        <f t="shared" si="39"/>
        <v>0.15157470443112858</v>
      </c>
      <c r="F69" s="7">
        <f t="shared" si="33"/>
        <v>0.27909340165603724</v>
      </c>
      <c r="G69" s="7">
        <f t="shared" si="34"/>
        <v>0.76901861275640271</v>
      </c>
      <c r="H69">
        <f t="shared" si="35"/>
        <v>705.49230398452619</v>
      </c>
      <c r="I69">
        <f t="shared" si="40"/>
        <v>734.50769601547381</v>
      </c>
      <c r="J69" s="8">
        <f t="shared" si="41"/>
        <v>0.12751869722490866</v>
      </c>
      <c r="L69" s="7">
        <f t="shared" si="42"/>
        <v>0.5</v>
      </c>
      <c r="M69" s="2">
        <f t="shared" si="43"/>
        <v>2458551.7708333335</v>
      </c>
      <c r="N69" s="3">
        <f t="shared" si="44"/>
        <v>0.1918349304129634</v>
      </c>
      <c r="P69">
        <f t="shared" si="45"/>
        <v>346.67164630911611</v>
      </c>
      <c r="Q69">
        <f t="shared" si="46"/>
        <v>7263.404411658661</v>
      </c>
      <c r="R69">
        <f t="shared" si="47"/>
        <v>1.6700565172389076E-2</v>
      </c>
      <c r="S69">
        <f t="shared" si="48"/>
        <v>1.7271291632781456</v>
      </c>
      <c r="T69">
        <f t="shared" si="49"/>
        <v>348.39877547239428</v>
      </c>
      <c r="U69">
        <f t="shared" si="50"/>
        <v>7265.1315408219389</v>
      </c>
      <c r="V69">
        <f t="shared" si="51"/>
        <v>0.99274983213514401</v>
      </c>
      <c r="W69">
        <f t="shared" si="52"/>
        <v>348.38871890004856</v>
      </c>
      <c r="X69">
        <f t="shared" si="53"/>
        <v>23.436796455227633</v>
      </c>
      <c r="Y69">
        <f t="shared" si="54"/>
        <v>23.435754999009575</v>
      </c>
      <c r="Z69">
        <f t="shared" si="55"/>
        <v>-10.67639654378741</v>
      </c>
      <c r="AA69">
        <f t="shared" si="56"/>
        <v>-4.5914124243302128</v>
      </c>
      <c r="AB69">
        <f t="shared" si="57"/>
        <v>4.3021176418099341E-2</v>
      </c>
      <c r="AC69">
        <f t="shared" si="58"/>
        <v>-10.636034376956776</v>
      </c>
      <c r="AD69">
        <f t="shared" si="59"/>
        <v>88.186537998065774</v>
      </c>
      <c r="AE69" s="7">
        <f t="shared" si="60"/>
        <v>0.52405600720621992</v>
      </c>
      <c r="AF69">
        <f t="shared" si="36"/>
        <v>685.35934962304327</v>
      </c>
      <c r="AG69">
        <f t="shared" si="61"/>
        <v>-8.660162594239182</v>
      </c>
      <c r="AH69">
        <f t="shared" si="37"/>
        <v>36.767016415821715</v>
      </c>
      <c r="AI69">
        <f t="shared" si="62"/>
        <v>53.232983584178285</v>
      </c>
      <c r="AJ69">
        <f t="shared" si="63"/>
        <v>1.2050841469135936E-2</v>
      </c>
      <c r="AK69">
        <f t="shared" si="64"/>
        <v>53.245034425647418</v>
      </c>
      <c r="AL69">
        <f t="shared" si="38"/>
        <v>165.47803049445633</v>
      </c>
    </row>
    <row r="70" spans="4:38" x14ac:dyDescent="0.25">
      <c r="D70" s="1">
        <f t="shared" si="65"/>
        <v>43534</v>
      </c>
      <c r="E70" s="11">
        <f t="shared" si="39"/>
        <v>0.15106757561097831</v>
      </c>
      <c r="F70" s="7">
        <f t="shared" si="33"/>
        <v>0.27825530497205381</v>
      </c>
      <c r="G70" s="7">
        <f t="shared" si="34"/>
        <v>0.76950438752775185</v>
      </c>
      <c r="H70">
        <f t="shared" si="35"/>
        <v>707.39867888020513</v>
      </c>
      <c r="I70">
        <f t="shared" si="40"/>
        <v>732.60132111979487</v>
      </c>
      <c r="J70" s="8">
        <f t="shared" si="41"/>
        <v>0.1271877293610755</v>
      </c>
      <c r="L70" s="7">
        <f t="shared" si="42"/>
        <v>0.5</v>
      </c>
      <c r="M70" s="2">
        <f t="shared" si="43"/>
        <v>2458552.7708333335</v>
      </c>
      <c r="N70" s="3">
        <f t="shared" si="44"/>
        <v>0.19186230892083472</v>
      </c>
      <c r="P70">
        <f t="shared" si="45"/>
        <v>347.65729367246422</v>
      </c>
      <c r="Q70">
        <f t="shared" si="46"/>
        <v>7264.3900119387717</v>
      </c>
      <c r="R70">
        <f t="shared" si="47"/>
        <v>1.6700564020147749E-2</v>
      </c>
      <c r="S70">
        <f t="shared" si="48"/>
        <v>1.7411769674224657</v>
      </c>
      <c r="T70">
        <f t="shared" si="49"/>
        <v>349.39847063988668</v>
      </c>
      <c r="U70">
        <f t="shared" si="50"/>
        <v>7266.1311889061944</v>
      </c>
      <c r="V70">
        <f t="shared" si="51"/>
        <v>0.99301155467751567</v>
      </c>
      <c r="W70">
        <f t="shared" si="52"/>
        <v>349.38841227217847</v>
      </c>
      <c r="X70">
        <f t="shared" si="53"/>
        <v>23.436796099192755</v>
      </c>
      <c r="Y70">
        <f t="shared" si="54"/>
        <v>23.435756804778041</v>
      </c>
      <c r="Z70">
        <f t="shared" si="55"/>
        <v>-9.7537471626254924</v>
      </c>
      <c r="AA70">
        <f t="shared" si="56"/>
        <v>-4.2001206185018871</v>
      </c>
      <c r="AB70">
        <f t="shared" si="57"/>
        <v>4.3021183236361858E-2</v>
      </c>
      <c r="AC70">
        <f t="shared" si="58"/>
        <v>-10.382362599859894</v>
      </c>
      <c r="AD70">
        <f t="shared" si="59"/>
        <v>88.424834860025641</v>
      </c>
      <c r="AE70" s="7">
        <f t="shared" si="60"/>
        <v>0.5238798462499028</v>
      </c>
      <c r="AF70">
        <f t="shared" si="36"/>
        <v>685.61302140014004</v>
      </c>
      <c r="AG70">
        <f t="shared" si="61"/>
        <v>-8.5967446499649895</v>
      </c>
      <c r="AH70">
        <f t="shared" si="37"/>
        <v>36.371287739831949</v>
      </c>
      <c r="AI70">
        <f t="shared" si="62"/>
        <v>53.628712260168051</v>
      </c>
      <c r="AJ70">
        <f t="shared" si="63"/>
        <v>1.1878373450212943E-2</v>
      </c>
      <c r="AK70">
        <f t="shared" si="64"/>
        <v>53.640590633618267</v>
      </c>
      <c r="AL70">
        <f t="shared" si="38"/>
        <v>165.44026385091468</v>
      </c>
    </row>
    <row r="71" spans="4:38" x14ac:dyDescent="0.25">
      <c r="D71" s="1">
        <f t="shared" si="65"/>
        <v>43535</v>
      </c>
      <c r="E71" s="11">
        <f t="shared" si="39"/>
        <v>0.15055614428037176</v>
      </c>
      <c r="F71" s="7">
        <f t="shared" si="33"/>
        <v>0.27741247188302909</v>
      </c>
      <c r="G71" s="7">
        <f t="shared" si="34"/>
        <v>0.76998716147239987</v>
      </c>
      <c r="H71">
        <f t="shared" si="35"/>
        <v>709.30755300869384</v>
      </c>
      <c r="I71">
        <f t="shared" si="40"/>
        <v>730.69244699130616</v>
      </c>
      <c r="J71" s="8">
        <f t="shared" si="41"/>
        <v>0.12685632760265733</v>
      </c>
      <c r="L71" s="7">
        <f t="shared" si="42"/>
        <v>0.5</v>
      </c>
      <c r="M71" s="2">
        <f t="shared" si="43"/>
        <v>2458553.7708333335</v>
      </c>
      <c r="N71" s="3">
        <f t="shared" si="44"/>
        <v>0.19188968742870605</v>
      </c>
      <c r="P71">
        <f t="shared" si="45"/>
        <v>348.64294103581415</v>
      </c>
      <c r="Q71">
        <f t="shared" si="46"/>
        <v>7265.3756122188825</v>
      </c>
      <c r="R71">
        <f t="shared" si="47"/>
        <v>1.6700562867906232E-2</v>
      </c>
      <c r="S71">
        <f t="shared" si="48"/>
        <v>1.7546958898187732</v>
      </c>
      <c r="T71">
        <f t="shared" si="49"/>
        <v>350.39763692563292</v>
      </c>
      <c r="U71">
        <f t="shared" si="50"/>
        <v>7267.1303081087008</v>
      </c>
      <c r="V71">
        <f t="shared" si="51"/>
        <v>0.99327530506698514</v>
      </c>
      <c r="W71">
        <f t="shared" si="52"/>
        <v>350.38757676629353</v>
      </c>
      <c r="X71">
        <f t="shared" si="53"/>
        <v>23.436795743157877</v>
      </c>
      <c r="Y71">
        <f t="shared" si="54"/>
        <v>23.435758611434249</v>
      </c>
      <c r="Z71">
        <f t="shared" si="55"/>
        <v>-8.8325114668915248</v>
      </c>
      <c r="AA71">
        <f t="shared" si="56"/>
        <v>-3.8079524616489389</v>
      </c>
      <c r="AB71">
        <f t="shared" si="57"/>
        <v>4.3021190057976902E-2</v>
      </c>
      <c r="AC71">
        <f t="shared" si="58"/>
        <v>-10.123120015908867</v>
      </c>
      <c r="AD71">
        <f t="shared" si="59"/>
        <v>88.663444126086731</v>
      </c>
      <c r="AE71" s="7">
        <f t="shared" si="60"/>
        <v>0.52369981667771448</v>
      </c>
      <c r="AF71">
        <f t="shared" si="36"/>
        <v>685.87226398409121</v>
      </c>
      <c r="AG71">
        <f t="shared" si="61"/>
        <v>-8.5319340039771987</v>
      </c>
      <c r="AH71">
        <f t="shared" si="37"/>
        <v>35.974406692214487</v>
      </c>
      <c r="AI71">
        <f t="shared" si="62"/>
        <v>54.025593307785513</v>
      </c>
      <c r="AJ71">
        <f t="shared" si="63"/>
        <v>1.1707146825215519E-2</v>
      </c>
      <c r="AK71">
        <f t="shared" si="64"/>
        <v>54.03730045461073</v>
      </c>
      <c r="AL71">
        <f t="shared" si="38"/>
        <v>165.40387706686818</v>
      </c>
    </row>
    <row r="72" spans="4:38" x14ac:dyDescent="0.25">
      <c r="D72" s="1">
        <f t="shared" si="65"/>
        <v>43536</v>
      </c>
      <c r="E72" s="11">
        <f t="shared" si="39"/>
        <v>0.15004070052270838</v>
      </c>
      <c r="F72" s="7">
        <f t="shared" si="33"/>
        <v>0.2765652461324849</v>
      </c>
      <c r="G72" s="7">
        <f t="shared" si="34"/>
        <v>0.7704670636933787</v>
      </c>
      <c r="H72">
        <f t="shared" si="35"/>
        <v>711.21861728768715</v>
      </c>
      <c r="I72">
        <f t="shared" si="40"/>
        <v>728.78138271231285</v>
      </c>
      <c r="J72" s="8">
        <f t="shared" si="41"/>
        <v>0.12652454560977652</v>
      </c>
      <c r="L72" s="7">
        <f t="shared" si="42"/>
        <v>0.5</v>
      </c>
      <c r="M72" s="2">
        <f t="shared" si="43"/>
        <v>2458554.7708333335</v>
      </c>
      <c r="N72" s="3">
        <f t="shared" si="44"/>
        <v>0.19191706593657737</v>
      </c>
      <c r="P72">
        <f t="shared" si="45"/>
        <v>349.62858839916498</v>
      </c>
      <c r="Q72">
        <f t="shared" si="46"/>
        <v>7266.3612124989913</v>
      </c>
      <c r="R72">
        <f t="shared" si="47"/>
        <v>1.6700561715664527E-2</v>
      </c>
      <c r="S72">
        <f t="shared" si="48"/>
        <v>1.7676823545647586</v>
      </c>
      <c r="T72">
        <f t="shared" si="49"/>
        <v>351.39627075372977</v>
      </c>
      <c r="U72">
        <f t="shared" si="50"/>
        <v>7268.1288948535557</v>
      </c>
      <c r="V72">
        <f t="shared" si="51"/>
        <v>0.99354100204840923</v>
      </c>
      <c r="W72">
        <f t="shared" si="52"/>
        <v>351.38620880649216</v>
      </c>
      <c r="X72">
        <f t="shared" si="53"/>
        <v>23.436795387122999</v>
      </c>
      <c r="Y72">
        <f t="shared" si="54"/>
        <v>23.435760418976351</v>
      </c>
      <c r="Z72">
        <f t="shared" si="55"/>
        <v>-7.9126060899691595</v>
      </c>
      <c r="AA72">
        <f t="shared" si="56"/>
        <v>-3.4150133749146812</v>
      </c>
      <c r="AB72">
        <f t="shared" si="57"/>
        <v>4.3021196882937512E-2</v>
      </c>
      <c r="AC72">
        <f t="shared" si="58"/>
        <v>-9.8586470746217589</v>
      </c>
      <c r="AD72">
        <f t="shared" si="59"/>
        <v>88.902327160960894</v>
      </c>
      <c r="AE72" s="7">
        <f t="shared" si="60"/>
        <v>0.5235161549129318</v>
      </c>
      <c r="AF72">
        <f t="shared" si="36"/>
        <v>686.13673692537827</v>
      </c>
      <c r="AG72">
        <f t="shared" si="61"/>
        <v>-8.4658157686554318</v>
      </c>
      <c r="AH72">
        <f t="shared" si="37"/>
        <v>35.576493730521008</v>
      </c>
      <c r="AI72">
        <f t="shared" si="62"/>
        <v>54.423506269478992</v>
      </c>
      <c r="AJ72">
        <f t="shared" si="63"/>
        <v>1.1537185459913153E-2</v>
      </c>
      <c r="AK72">
        <f t="shared" si="64"/>
        <v>54.435043454938906</v>
      </c>
      <c r="AL72">
        <f t="shared" si="38"/>
        <v>165.36879343029216</v>
      </c>
    </row>
    <row r="73" spans="4:38" x14ac:dyDescent="0.25">
      <c r="D73" s="1">
        <f t="shared" si="65"/>
        <v>43537</v>
      </c>
      <c r="E73" s="11">
        <f t="shared" si="39"/>
        <v>0.14952153413284769</v>
      </c>
      <c r="F73" s="7">
        <f t="shared" si="33"/>
        <v>0.27571397017008797</v>
      </c>
      <c r="G73" s="7">
        <f t="shared" si="34"/>
        <v>0.77094422602112678</v>
      </c>
      <c r="H73">
        <f t="shared" si="35"/>
        <v>713.13156842549597</v>
      </c>
      <c r="I73">
        <f t="shared" si="40"/>
        <v>726.86843157450403</v>
      </c>
      <c r="J73" s="8">
        <f t="shared" si="41"/>
        <v>0.12619243603724029</v>
      </c>
      <c r="L73" s="7">
        <f t="shared" si="42"/>
        <v>0.5</v>
      </c>
      <c r="M73" s="2">
        <f t="shared" si="43"/>
        <v>2458555.7708333335</v>
      </c>
      <c r="N73" s="3">
        <f t="shared" si="44"/>
        <v>0.19194444444444869</v>
      </c>
      <c r="P73">
        <f t="shared" si="45"/>
        <v>350.61423576251582</v>
      </c>
      <c r="Q73">
        <f t="shared" si="46"/>
        <v>7267.3468127791011</v>
      </c>
      <c r="R73">
        <f t="shared" si="47"/>
        <v>1.6700560563422631E-2</v>
      </c>
      <c r="S73">
        <f t="shared" si="48"/>
        <v>1.7801329587022969</v>
      </c>
      <c r="T73">
        <f t="shared" si="49"/>
        <v>352.39436872121814</v>
      </c>
      <c r="U73">
        <f t="shared" si="50"/>
        <v>7269.126945737803</v>
      </c>
      <c r="V73">
        <f t="shared" si="51"/>
        <v>0.99380856389694161</v>
      </c>
      <c r="W73">
        <f t="shared" si="52"/>
        <v>352.38430498981666</v>
      </c>
      <c r="X73">
        <f t="shared" si="53"/>
        <v>23.436795031088121</v>
      </c>
      <c r="Y73">
        <f t="shared" si="54"/>
        <v>23.435762227402503</v>
      </c>
      <c r="Z73">
        <f t="shared" si="55"/>
        <v>-6.993947210745743</v>
      </c>
      <c r="AA73">
        <f t="shared" si="56"/>
        <v>-3.0214082822332524</v>
      </c>
      <c r="AB73">
        <f t="shared" si="57"/>
        <v>4.302120371123673E-2</v>
      </c>
      <c r="AC73">
        <f t="shared" si="58"/>
        <v>-9.5892852576747742</v>
      </c>
      <c r="AD73">
        <f t="shared" si="59"/>
        <v>89.141446053186996</v>
      </c>
      <c r="AE73" s="7">
        <f t="shared" si="60"/>
        <v>0.52332909809560746</v>
      </c>
      <c r="AF73">
        <f t="shared" si="36"/>
        <v>686.40609874232518</v>
      </c>
      <c r="AG73">
        <f t="shared" si="61"/>
        <v>-8.3984753144187039</v>
      </c>
      <c r="AH73">
        <f t="shared" si="37"/>
        <v>35.177669088681554</v>
      </c>
      <c r="AI73">
        <f t="shared" si="62"/>
        <v>54.822330911318446</v>
      </c>
      <c r="AJ73">
        <f t="shared" si="63"/>
        <v>1.1368511598566413E-2</v>
      </c>
      <c r="AK73">
        <f t="shared" si="64"/>
        <v>54.833699422917014</v>
      </c>
      <c r="AL73">
        <f t="shared" si="38"/>
        <v>165.33493263279718</v>
      </c>
    </row>
    <row r="74" spans="4:38" x14ac:dyDescent="0.25">
      <c r="D74" s="1">
        <f t="shared" si="65"/>
        <v>43538</v>
      </c>
      <c r="E74" s="11">
        <f t="shared" si="39"/>
        <v>0.14899893450439922</v>
      </c>
      <c r="F74" s="7">
        <f t="shared" si="33"/>
        <v>0.27485898512656515</v>
      </c>
      <c r="G74" s="7">
        <f t="shared" si="34"/>
        <v>0.77141878263790131</v>
      </c>
      <c r="H74">
        <f t="shared" si="35"/>
        <v>715.04610841632416</v>
      </c>
      <c r="I74">
        <f t="shared" si="40"/>
        <v>724.95389158367584</v>
      </c>
      <c r="J74" s="8">
        <f t="shared" si="41"/>
        <v>0.12586005062216593</v>
      </c>
      <c r="L74" s="7">
        <f t="shared" si="42"/>
        <v>0.5</v>
      </c>
      <c r="M74" s="2">
        <f t="shared" si="43"/>
        <v>2458556.7708333335</v>
      </c>
      <c r="N74" s="3">
        <f t="shared" si="44"/>
        <v>0.19197182295232001</v>
      </c>
      <c r="P74">
        <f t="shared" si="45"/>
        <v>351.59988312586756</v>
      </c>
      <c r="Q74">
        <f t="shared" si="46"/>
        <v>7268.3324130592109</v>
      </c>
      <c r="R74">
        <f t="shared" si="47"/>
        <v>1.6700559411180545E-2</v>
      </c>
      <c r="S74">
        <f t="shared" si="48"/>
        <v>1.7920444726541578</v>
      </c>
      <c r="T74">
        <f t="shared" si="49"/>
        <v>353.3919275985217</v>
      </c>
      <c r="U74">
        <f t="shared" si="50"/>
        <v>7270.1244575318651</v>
      </c>
      <c r="V74">
        <f t="shared" si="51"/>
        <v>0.99407790844576505</v>
      </c>
      <c r="W74">
        <f t="shared" si="52"/>
        <v>353.38186208669237</v>
      </c>
      <c r="X74">
        <f t="shared" si="53"/>
        <v>23.436794675053243</v>
      </c>
      <c r="Y74">
        <f t="shared" si="54"/>
        <v>23.43576403671085</v>
      </c>
      <c r="Z74">
        <f t="shared" si="55"/>
        <v>-6.0764506197994255</v>
      </c>
      <c r="AA74">
        <f t="shared" si="56"/>
        <v>-2.6272416169490702</v>
      </c>
      <c r="AB74">
        <f t="shared" si="57"/>
        <v>4.3021210542867554E-2</v>
      </c>
      <c r="AC74">
        <f t="shared" si="58"/>
        <v>-9.3153767904158915</v>
      </c>
      <c r="AD74">
        <f t="shared" si="59"/>
        <v>89.38076355204052</v>
      </c>
      <c r="AE74" s="7">
        <f t="shared" si="60"/>
        <v>0.52313888388223329</v>
      </c>
      <c r="AF74">
        <f t="shared" si="36"/>
        <v>686.68000720958412</v>
      </c>
      <c r="AG74">
        <f t="shared" si="61"/>
        <v>-8.3299981976039703</v>
      </c>
      <c r="AH74">
        <f t="shared" si="37"/>
        <v>34.778052755931135</v>
      </c>
      <c r="AI74">
        <f t="shared" si="62"/>
        <v>55.221947244068865</v>
      </c>
      <c r="AJ74">
        <f t="shared" si="63"/>
        <v>1.1201145954505045E-2</v>
      </c>
      <c r="AK74">
        <f t="shared" si="64"/>
        <v>55.233148390023366</v>
      </c>
      <c r="AL74">
        <f t="shared" si="38"/>
        <v>165.30221069933214</v>
      </c>
    </row>
    <row r="75" spans="4:38" x14ac:dyDescent="0.25">
      <c r="D75" s="1">
        <f t="shared" si="65"/>
        <v>43539</v>
      </c>
      <c r="E75" s="11">
        <f t="shared" si="39"/>
        <v>0.14847319052643571</v>
      </c>
      <c r="F75" s="7">
        <f t="shared" si="33"/>
        <v>0.27400063079824627</v>
      </c>
      <c r="G75" s="7">
        <f t="shared" si="34"/>
        <v>0.77189086971100396</v>
      </c>
      <c r="H75">
        <f t="shared" si="35"/>
        <v>716.96194403437107</v>
      </c>
      <c r="I75">
        <f t="shared" si="40"/>
        <v>723.03805596562893</v>
      </c>
      <c r="J75" s="8">
        <f t="shared" si="41"/>
        <v>0.12552744027181056</v>
      </c>
      <c r="L75" s="7">
        <f t="shared" si="42"/>
        <v>0.5</v>
      </c>
      <c r="M75" s="2">
        <f t="shared" si="43"/>
        <v>2458557.7708333335</v>
      </c>
      <c r="N75" s="3">
        <f t="shared" si="44"/>
        <v>0.19199920146019134</v>
      </c>
      <c r="P75">
        <f t="shared" si="45"/>
        <v>352.58553048921931</v>
      </c>
      <c r="Q75">
        <f t="shared" si="46"/>
        <v>7269.3180133393198</v>
      </c>
      <c r="R75">
        <f t="shared" si="47"/>
        <v>1.6700558258938267E-2</v>
      </c>
      <c r="S75">
        <f t="shared" si="48"/>
        <v>1.8034138405928861</v>
      </c>
      <c r="T75">
        <f t="shared" si="49"/>
        <v>354.3889443298122</v>
      </c>
      <c r="U75">
        <f t="shared" si="50"/>
        <v>7271.1214271799126</v>
      </c>
      <c r="V75">
        <f t="shared" si="51"/>
        <v>0.994348953113811</v>
      </c>
      <c r="W75">
        <f t="shared" si="52"/>
        <v>354.37887704129241</v>
      </c>
      <c r="X75">
        <f t="shared" si="53"/>
        <v>23.436794319018365</v>
      </c>
      <c r="Y75">
        <f t="shared" si="54"/>
        <v>23.435765846899546</v>
      </c>
      <c r="Z75">
        <f t="shared" si="55"/>
        <v>-5.1600317841011059</v>
      </c>
      <c r="AA75">
        <f t="shared" si="56"/>
        <v>-2.2326173292845959</v>
      </c>
      <c r="AB75">
        <f t="shared" si="57"/>
        <v>4.3021217377823009E-2</v>
      </c>
      <c r="AC75">
        <f t="shared" si="58"/>
        <v>-9.0372643666601924</v>
      </c>
      <c r="AD75">
        <f t="shared" si="59"/>
        <v>89.620243004296384</v>
      </c>
      <c r="AE75" s="7">
        <f t="shared" si="60"/>
        <v>0.52294575025462509</v>
      </c>
      <c r="AF75">
        <f t="shared" si="36"/>
        <v>686.95811963333972</v>
      </c>
      <c r="AG75">
        <f t="shared" si="61"/>
        <v>-8.26047009166507</v>
      </c>
      <c r="AH75">
        <f t="shared" si="37"/>
        <v>34.377764457545609</v>
      </c>
      <c r="AI75">
        <f t="shared" si="62"/>
        <v>55.622235542454391</v>
      </c>
      <c r="AJ75">
        <f t="shared" si="63"/>
        <v>1.1035107798671534E-2</v>
      </c>
      <c r="AK75">
        <f t="shared" si="64"/>
        <v>55.63327065025306</v>
      </c>
      <c r="AL75">
        <f t="shared" si="38"/>
        <v>165.2705399115074</v>
      </c>
    </row>
    <row r="76" spans="4:38" x14ac:dyDescent="0.25">
      <c r="D76" s="1">
        <f t="shared" si="65"/>
        <v>43540</v>
      </c>
      <c r="E76" s="11">
        <f t="shared" si="39"/>
        <v>0.1479445904892171</v>
      </c>
      <c r="F76" s="7">
        <f t="shared" si="33"/>
        <v>0.27313924564071301</v>
      </c>
      <c r="G76" s="7">
        <f t="shared" si="34"/>
        <v>0.77236062503472924</v>
      </c>
      <c r="H76">
        <f t="shared" si="35"/>
        <v>718.87878632738352</v>
      </c>
      <c r="I76">
        <f t="shared" si="40"/>
        <v>721.12121367261648</v>
      </c>
      <c r="J76" s="8">
        <f t="shared" si="41"/>
        <v>0.12519465515149591</v>
      </c>
      <c r="L76" s="7">
        <f t="shared" si="42"/>
        <v>0.5</v>
      </c>
      <c r="M76" s="2">
        <f t="shared" si="43"/>
        <v>2458558.7708333335</v>
      </c>
      <c r="N76" s="3">
        <f t="shared" si="44"/>
        <v>0.19202657996806266</v>
      </c>
      <c r="P76">
        <f t="shared" si="45"/>
        <v>353.57117785257196</v>
      </c>
      <c r="Q76">
        <f t="shared" si="46"/>
        <v>7270.3036136194287</v>
      </c>
      <c r="R76">
        <f t="shared" si="47"/>
        <v>1.6700557106695803E-2</v>
      </c>
      <c r="S76">
        <f t="shared" si="48"/>
        <v>1.8142381807424144</v>
      </c>
      <c r="T76">
        <f t="shared" si="49"/>
        <v>355.38541603331436</v>
      </c>
      <c r="U76">
        <f t="shared" si="50"/>
        <v>7272.1178518001707</v>
      </c>
      <c r="V76">
        <f t="shared" si="51"/>
        <v>0.99462161493345458</v>
      </c>
      <c r="W76">
        <f t="shared" si="52"/>
        <v>355.3753469718431</v>
      </c>
      <c r="X76">
        <f t="shared" si="53"/>
        <v>23.436793962983486</v>
      </c>
      <c r="Y76">
        <f t="shared" si="54"/>
        <v>23.435767657966739</v>
      </c>
      <c r="Z76">
        <f t="shared" si="55"/>
        <v>-4.2446059103096028</v>
      </c>
      <c r="AA76">
        <f t="shared" si="56"/>
        <v>-1.8376388945689128</v>
      </c>
      <c r="AB76">
        <f t="shared" si="57"/>
        <v>4.3021224216096089E-2</v>
      </c>
      <c r="AC76">
        <f t="shared" si="58"/>
        <v>-8.7552908863185053</v>
      </c>
      <c r="AD76">
        <f t="shared" si="59"/>
        <v>89.85984829092294</v>
      </c>
      <c r="AE76" s="7">
        <f t="shared" si="60"/>
        <v>0.52274993533772118</v>
      </c>
      <c r="AF76">
        <f t="shared" si="36"/>
        <v>687.2400931136815</v>
      </c>
      <c r="AG76">
        <f t="shared" si="61"/>
        <v>-8.189976721579626</v>
      </c>
      <c r="AH76">
        <f t="shared" si="37"/>
        <v>33.976923637367534</v>
      </c>
      <c r="AI76">
        <f t="shared" si="62"/>
        <v>56.023076362632466</v>
      </c>
      <c r="AJ76">
        <f t="shared" si="63"/>
        <v>1.0870415046043096E-2</v>
      </c>
      <c r="AK76">
        <f t="shared" si="64"/>
        <v>56.033946777678509</v>
      </c>
      <c r="AL76">
        <f t="shared" si="38"/>
        <v>165.23982872434658</v>
      </c>
    </row>
    <row r="77" spans="4:38" x14ac:dyDescent="0.25">
      <c r="D77" s="1">
        <f t="shared" si="65"/>
        <v>43541</v>
      </c>
      <c r="E77" s="11">
        <f t="shared" si="39"/>
        <v>0.14741342199847529</v>
      </c>
      <c r="F77" s="7">
        <f t="shared" si="33"/>
        <v>0.2722751667710141</v>
      </c>
      <c r="G77" s="7">
        <f t="shared" si="34"/>
        <v>0.77282818768085904</v>
      </c>
      <c r="H77">
        <f t="shared" si="35"/>
        <v>720.79635011017649</v>
      </c>
      <c r="I77">
        <f t="shared" si="40"/>
        <v>719.20364988982351</v>
      </c>
      <c r="J77" s="8">
        <f t="shared" si="41"/>
        <v>0.12486174477253881</v>
      </c>
      <c r="L77" s="7">
        <f t="shared" si="42"/>
        <v>0.5</v>
      </c>
      <c r="M77" s="2">
        <f t="shared" si="43"/>
        <v>2458559.7708333335</v>
      </c>
      <c r="N77" s="3">
        <f t="shared" si="44"/>
        <v>0.19205395847593398</v>
      </c>
      <c r="P77">
        <f t="shared" si="45"/>
        <v>354.55682521592462</v>
      </c>
      <c r="Q77">
        <f t="shared" si="46"/>
        <v>7271.2892138995376</v>
      </c>
      <c r="R77">
        <f t="shared" si="47"/>
        <v>1.6700555954453147E-2</v>
      </c>
      <c r="S77">
        <f t="shared" si="48"/>
        <v>1.8245147856131265</v>
      </c>
      <c r="T77">
        <f t="shared" si="49"/>
        <v>356.38134000153775</v>
      </c>
      <c r="U77">
        <f t="shared" si="50"/>
        <v>7273.1137286851508</v>
      </c>
      <c r="V77">
        <f t="shared" si="51"/>
        <v>0.99489581057816612</v>
      </c>
      <c r="W77">
        <f t="shared" si="52"/>
        <v>356.37126917085556</v>
      </c>
      <c r="X77">
        <f t="shared" si="53"/>
        <v>23.436793606948608</v>
      </c>
      <c r="Y77">
        <f t="shared" si="54"/>
        <v>23.435769469910582</v>
      </c>
      <c r="Z77">
        <f t="shared" si="55"/>
        <v>-3.3300880067709624</v>
      </c>
      <c r="AA77">
        <f t="shared" si="56"/>
        <v>-1.4424093221539303</v>
      </c>
      <c r="AB77">
        <f t="shared" si="57"/>
        <v>4.3021231057679854E-2</v>
      </c>
      <c r="AC77">
        <f t="shared" si="58"/>
        <v>-8.4697992053487035</v>
      </c>
      <c r="AD77">
        <f t="shared" si="59"/>
        <v>90.099543763772061</v>
      </c>
      <c r="AE77" s="7">
        <f t="shared" si="60"/>
        <v>0.52255167722593654</v>
      </c>
      <c r="AF77">
        <f t="shared" si="36"/>
        <v>687.52558479465119</v>
      </c>
      <c r="AG77">
        <f t="shared" si="61"/>
        <v>-8.1186038013372013</v>
      </c>
      <c r="AH77">
        <f t="shared" si="37"/>
        <v>33.57564944211142</v>
      </c>
      <c r="AI77">
        <f t="shared" si="62"/>
        <v>56.42435055788858</v>
      </c>
      <c r="AJ77">
        <f t="shared" si="63"/>
        <v>1.0707084339866418E-2</v>
      </c>
      <c r="AK77">
        <f t="shared" si="64"/>
        <v>56.435057642228443</v>
      </c>
      <c r="AL77">
        <f t="shared" si="38"/>
        <v>165.209981676295</v>
      </c>
    </row>
    <row r="78" spans="4:38" x14ac:dyDescent="0.25">
      <c r="D78" s="1">
        <f t="shared" si="65"/>
        <v>43542</v>
      </c>
      <c r="E78" s="11">
        <f t="shared" si="39"/>
        <v>0.14687997189776425</v>
      </c>
      <c r="F78" s="7">
        <f t="shared" si="33"/>
        <v>0.27140872997785837</v>
      </c>
      <c r="G78" s="7">
        <f t="shared" si="34"/>
        <v>0.77329369765748202</v>
      </c>
      <c r="H78">
        <f t="shared" si="35"/>
        <v>722.71435345865791</v>
      </c>
      <c r="I78">
        <f t="shared" si="40"/>
        <v>717.28564654134209</v>
      </c>
      <c r="J78" s="8">
        <f t="shared" si="41"/>
        <v>0.12452875808009412</v>
      </c>
      <c r="L78" s="7">
        <f t="shared" si="42"/>
        <v>0.5</v>
      </c>
      <c r="M78" s="2">
        <f t="shared" si="43"/>
        <v>2458560.7708333335</v>
      </c>
      <c r="N78" s="3">
        <f t="shared" si="44"/>
        <v>0.19208133698380531</v>
      </c>
      <c r="P78">
        <f t="shared" si="45"/>
        <v>355.54247257927727</v>
      </c>
      <c r="Q78">
        <f t="shared" si="46"/>
        <v>7272.2748141796455</v>
      </c>
      <c r="R78">
        <f t="shared" si="47"/>
        <v>1.6700554802210301E-2</v>
      </c>
      <c r="S78">
        <f t="shared" si="48"/>
        <v>1.8342411221712485</v>
      </c>
      <c r="T78">
        <f t="shared" si="49"/>
        <v>357.37671370144852</v>
      </c>
      <c r="U78">
        <f t="shared" si="50"/>
        <v>7274.1090553018166</v>
      </c>
      <c r="V78">
        <f t="shared" si="51"/>
        <v>0.99517145639011628</v>
      </c>
      <c r="W78">
        <f t="shared" si="52"/>
        <v>357.36664110529739</v>
      </c>
      <c r="X78">
        <f t="shared" si="53"/>
        <v>23.436793250913734</v>
      </c>
      <c r="Y78">
        <f t="shared" si="54"/>
        <v>23.43577128272922</v>
      </c>
      <c r="Z78">
        <f t="shared" si="55"/>
        <v>-2.4163929443056129</v>
      </c>
      <c r="AA78">
        <f t="shared" si="56"/>
        <v>-1.0470311649338393</v>
      </c>
      <c r="AB78">
        <f t="shared" si="57"/>
        <v>4.3021237902567261E-2</v>
      </c>
      <c r="AC78">
        <f t="shared" si="58"/>
        <v>-8.1811318974450966</v>
      </c>
      <c r="AD78">
        <f t="shared" si="59"/>
        <v>90.339294182332239</v>
      </c>
      <c r="AE78" s="7">
        <f t="shared" si="60"/>
        <v>0.52235121381767013</v>
      </c>
      <c r="AF78">
        <f t="shared" si="36"/>
        <v>687.81425210255497</v>
      </c>
      <c r="AG78">
        <f t="shared" si="61"/>
        <v>-8.0464369743612565</v>
      </c>
      <c r="AH78">
        <f t="shared" si="37"/>
        <v>33.174060707420097</v>
      </c>
      <c r="AI78">
        <f t="shared" si="62"/>
        <v>56.825939292579903</v>
      </c>
      <c r="AJ78">
        <f t="shared" si="63"/>
        <v>1.0545131133647979E-2</v>
      </c>
      <c r="AK78">
        <f t="shared" si="64"/>
        <v>56.83648442371355</v>
      </c>
      <c r="AL78">
        <f t="shared" si="38"/>
        <v>165.18089929235282</v>
      </c>
    </row>
    <row r="79" spans="4:38" x14ac:dyDescent="0.25">
      <c r="D79" s="1">
        <f t="shared" si="65"/>
        <v>43543</v>
      </c>
      <c r="E79" s="11">
        <f t="shared" si="39"/>
        <v>0.14634452619834876</v>
      </c>
      <c r="F79" s="7">
        <f t="shared" si="33"/>
        <v>0.27054026973917933</v>
      </c>
      <c r="G79" s="7">
        <f t="shared" si="34"/>
        <v>0.77375729557585704</v>
      </c>
      <c r="H79">
        <f t="shared" si="35"/>
        <v>724.63251720481583</v>
      </c>
      <c r="I79">
        <f t="shared" si="40"/>
        <v>715.36748279518417</v>
      </c>
      <c r="J79" s="8">
        <f t="shared" si="41"/>
        <v>0.12419574354083059</v>
      </c>
      <c r="L79" s="7">
        <f t="shared" si="42"/>
        <v>0.5</v>
      </c>
      <c r="M79" s="2">
        <f t="shared" si="43"/>
        <v>2458561.7708333335</v>
      </c>
      <c r="N79" s="3">
        <f t="shared" si="44"/>
        <v>0.19210871549167663</v>
      </c>
      <c r="P79">
        <f t="shared" si="45"/>
        <v>356.52811994263175</v>
      </c>
      <c r="Q79">
        <f t="shared" si="46"/>
        <v>7273.2604144597544</v>
      </c>
      <c r="R79">
        <f t="shared" si="47"/>
        <v>1.6700553649967267E-2</v>
      </c>
      <c r="S79">
        <f t="shared" si="48"/>
        <v>1.843414831943379</v>
      </c>
      <c r="T79">
        <f t="shared" si="49"/>
        <v>358.37153477457514</v>
      </c>
      <c r="U79">
        <f t="shared" si="50"/>
        <v>7275.1038292916974</v>
      </c>
      <c r="V79">
        <f t="shared" si="51"/>
        <v>0.99544846840772283</v>
      </c>
      <c r="W79">
        <f t="shared" si="52"/>
        <v>358.36146041669861</v>
      </c>
      <c r="X79">
        <f t="shared" si="53"/>
        <v>23.436792894878856</v>
      </c>
      <c r="Y79">
        <f t="shared" si="54"/>
        <v>23.4357730964208</v>
      </c>
      <c r="Z79">
        <f t="shared" si="55"/>
        <v>-1.5034355158896255</v>
      </c>
      <c r="AA79">
        <f t="shared" si="56"/>
        <v>-0.65160652939382657</v>
      </c>
      <c r="AB79">
        <f t="shared" si="57"/>
        <v>4.3021244750751364E-2</v>
      </c>
      <c r="AC79">
        <f t="shared" si="58"/>
        <v>-7.8896310268261578</v>
      </c>
      <c r="AD79">
        <f t="shared" si="59"/>
        <v>90.579064650601978</v>
      </c>
      <c r="AE79" s="7">
        <f t="shared" si="60"/>
        <v>0.52214878265751818</v>
      </c>
      <c r="AF79">
        <f t="shared" si="36"/>
        <v>688.10575297317382</v>
      </c>
      <c r="AG79">
        <f t="shared" si="61"/>
        <v>-7.9735617567065447</v>
      </c>
      <c r="AH79">
        <f t="shared" si="37"/>
        <v>32.772275945649568</v>
      </c>
      <c r="AI79">
        <f t="shared" si="62"/>
        <v>57.227724054350432</v>
      </c>
      <c r="AJ79">
        <f t="shared" si="63"/>
        <v>1.0384569770860266E-2</v>
      </c>
      <c r="AK79">
        <f t="shared" si="64"/>
        <v>57.238108624121296</v>
      </c>
      <c r="AL79">
        <f t="shared" si="38"/>
        <v>165.15247798022585</v>
      </c>
    </row>
    <row r="80" spans="4:38" x14ac:dyDescent="0.25">
      <c r="D80" s="1">
        <f t="shared" si="65"/>
        <v>43544</v>
      </c>
      <c r="E80" s="11">
        <f t="shared" si="39"/>
        <v>0.14580737001607735</v>
      </c>
      <c r="F80" s="7">
        <f t="shared" si="33"/>
        <v>0.26967011924644319</v>
      </c>
      <c r="G80" s="7">
        <f t="shared" si="34"/>
        <v>0.77421912232498002</v>
      </c>
      <c r="H80">
        <f t="shared" si="35"/>
        <v>726.55056443309286</v>
      </c>
      <c r="I80">
        <f t="shared" si="40"/>
        <v>713.44943556690714</v>
      </c>
      <c r="J80" s="8">
        <f t="shared" si="41"/>
        <v>0.12386274923036582</v>
      </c>
      <c r="L80" s="7">
        <f t="shared" si="42"/>
        <v>0.5</v>
      </c>
      <c r="M80" s="2">
        <f t="shared" si="43"/>
        <v>2458562.7708333335</v>
      </c>
      <c r="N80" s="3">
        <f t="shared" si="44"/>
        <v>0.19213609399954795</v>
      </c>
      <c r="P80">
        <f t="shared" si="45"/>
        <v>357.5137673059844</v>
      </c>
      <c r="Q80">
        <f t="shared" si="46"/>
        <v>7274.2460147398624</v>
      </c>
      <c r="R80">
        <f t="shared" si="47"/>
        <v>1.670055249772404E-2</v>
      </c>
      <c r="S80">
        <f t="shared" si="48"/>
        <v>1.8520337310568906</v>
      </c>
      <c r="T80">
        <f t="shared" si="49"/>
        <v>359.36580103704131</v>
      </c>
      <c r="U80">
        <f t="shared" si="50"/>
        <v>7276.0980484709189</v>
      </c>
      <c r="V80">
        <f t="shared" si="51"/>
        <v>0.99572676239311952</v>
      </c>
      <c r="W80">
        <f t="shared" si="52"/>
        <v>359.35572492118433</v>
      </c>
      <c r="X80">
        <f t="shared" si="53"/>
        <v>23.436792538843978</v>
      </c>
      <c r="Y80">
        <f t="shared" si="54"/>
        <v>23.435774910983469</v>
      </c>
      <c r="Z80">
        <f t="shared" si="55"/>
        <v>-0.59113049533669593</v>
      </c>
      <c r="AA80">
        <f t="shared" si="56"/>
        <v>-0.25623708611506074</v>
      </c>
      <c r="AB80">
        <f t="shared" si="57"/>
        <v>4.3021251602225113E-2</v>
      </c>
      <c r="AC80">
        <f t="shared" si="58"/>
        <v>-7.5956379314248119</v>
      </c>
      <c r="AD80">
        <f t="shared" si="59"/>
        <v>90.818820554136607</v>
      </c>
      <c r="AE80" s="7">
        <f t="shared" si="60"/>
        <v>0.52194462078571158</v>
      </c>
      <c r="AF80">
        <f t="shared" si="36"/>
        <v>688.39974606857527</v>
      </c>
      <c r="AG80">
        <f t="shared" si="61"/>
        <v>-7.9000634828561829</v>
      </c>
      <c r="AH80">
        <f t="shared" si="37"/>
        <v>32.370413335354314</v>
      </c>
      <c r="AI80">
        <f t="shared" si="62"/>
        <v>57.629586664645686</v>
      </c>
      <c r="AJ80">
        <f t="shared" si="63"/>
        <v>1.022541356233525E-2</v>
      </c>
      <c r="AK80">
        <f t="shared" si="64"/>
        <v>57.639812078208024</v>
      </c>
      <c r="AL80">
        <f t="shared" si="38"/>
        <v>165.12460991943715</v>
      </c>
    </row>
    <row r="81" spans="4:38" x14ac:dyDescent="0.25">
      <c r="D81" s="1">
        <f t="shared" si="65"/>
        <v>43545</v>
      </c>
      <c r="E81" s="11">
        <f t="shared" si="39"/>
        <v>0.14526878751463185</v>
      </c>
      <c r="F81" s="7">
        <f t="shared" si="33"/>
        <v>0.26879861043501035</v>
      </c>
      <c r="G81" s="7">
        <f t="shared" si="34"/>
        <v>0.77467931875349638</v>
      </c>
      <c r="H81">
        <f t="shared" si="35"/>
        <v>728.46821997861991</v>
      </c>
      <c r="I81">
        <f t="shared" si="40"/>
        <v>711.53178002138009</v>
      </c>
      <c r="J81" s="8">
        <f t="shared" si="41"/>
        <v>0.12352982292037849</v>
      </c>
      <c r="L81" s="7">
        <f t="shared" si="42"/>
        <v>0.5</v>
      </c>
      <c r="M81" s="2">
        <f t="shared" si="43"/>
        <v>2458563.7708333335</v>
      </c>
      <c r="N81" s="3">
        <f t="shared" si="44"/>
        <v>0.19216347250741928</v>
      </c>
      <c r="P81">
        <f t="shared" si="45"/>
        <v>358.49941466933888</v>
      </c>
      <c r="Q81">
        <f t="shared" si="46"/>
        <v>7275.2316150199695</v>
      </c>
      <c r="R81">
        <f t="shared" si="47"/>
        <v>1.6700551345480624E-2</v>
      </c>
      <c r="S81">
        <f t="shared" si="48"/>
        <v>1.8600958102172733</v>
      </c>
      <c r="T81">
        <f t="shared" si="49"/>
        <v>360.35951047955615</v>
      </c>
      <c r="U81">
        <f t="shared" si="50"/>
        <v>7277.0917108301865</v>
      </c>
      <c r="V81">
        <f t="shared" si="51"/>
        <v>0.99600625385954822</v>
      </c>
      <c r="W81">
        <f t="shared" si="52"/>
        <v>360.34943260946528</v>
      </c>
      <c r="X81">
        <f t="shared" si="53"/>
        <v>23.436792182809103</v>
      </c>
      <c r="Y81">
        <f t="shared" si="54"/>
        <v>23.435776726415373</v>
      </c>
      <c r="Z81">
        <f t="shared" si="55"/>
        <v>0.32060730494561313</v>
      </c>
      <c r="AA81">
        <f t="shared" si="56"/>
        <v>0.13897591935037396</v>
      </c>
      <c r="AB81">
        <f t="shared" si="57"/>
        <v>4.3021258456981543E-2</v>
      </c>
      <c r="AC81">
        <f t="shared" si="58"/>
        <v>-7.2994930157249041</v>
      </c>
      <c r="AD81">
        <f t="shared" si="59"/>
        <v>91.058527497327489</v>
      </c>
      <c r="AE81" s="7">
        <f t="shared" si="60"/>
        <v>0.5217389645942534</v>
      </c>
      <c r="AF81">
        <f t="shared" si="36"/>
        <v>688.69589098427514</v>
      </c>
      <c r="AG81">
        <f t="shared" si="61"/>
        <v>-7.8260272539312155</v>
      </c>
      <c r="AH81">
        <f t="shared" si="37"/>
        <v>31.968590712428377</v>
      </c>
      <c r="AI81">
        <f t="shared" si="62"/>
        <v>58.03140928757162</v>
      </c>
      <c r="AJ81">
        <f t="shared" si="63"/>
        <v>1.0067674861322524E-2</v>
      </c>
      <c r="AK81">
        <f t="shared" si="64"/>
        <v>58.041476962432945</v>
      </c>
      <c r="AL81">
        <f t="shared" si="38"/>
        <v>165.09718294336892</v>
      </c>
    </row>
    <row r="82" spans="4:38" x14ac:dyDescent="0.25">
      <c r="D82" s="1">
        <f t="shared" si="65"/>
        <v>43546</v>
      </c>
      <c r="E82" s="11">
        <f t="shared" si="39"/>
        <v>0.14472906185455875</v>
      </c>
      <c r="F82" s="7">
        <f t="shared" si="33"/>
        <v>0.26792607401990454</v>
      </c>
      <c r="G82" s="7">
        <f t="shared" si="34"/>
        <v>0.77513802535852139</v>
      </c>
      <c r="H82">
        <f t="shared" si="35"/>
        <v>730.38520992760834</v>
      </c>
      <c r="I82">
        <f t="shared" si="40"/>
        <v>709.61479007239166</v>
      </c>
      <c r="J82" s="8">
        <f t="shared" si="41"/>
        <v>0.12319701216534577</v>
      </c>
      <c r="L82" s="7">
        <f t="shared" si="42"/>
        <v>0.5</v>
      </c>
      <c r="M82" s="2">
        <f t="shared" si="43"/>
        <v>2458564.7708333335</v>
      </c>
      <c r="N82" s="3">
        <f t="shared" si="44"/>
        <v>0.19219085101529057</v>
      </c>
      <c r="P82">
        <f t="shared" si="45"/>
        <v>359.48506203269244</v>
      </c>
      <c r="Q82">
        <f t="shared" si="46"/>
        <v>7276.2172153000765</v>
      </c>
      <c r="R82">
        <f t="shared" si="47"/>
        <v>1.6700550193237018E-2</v>
      </c>
      <c r="S82">
        <f t="shared" si="48"/>
        <v>1.86759923462317</v>
      </c>
      <c r="T82">
        <f t="shared" si="49"/>
        <v>361.35266126731563</v>
      </c>
      <c r="U82">
        <f t="shared" si="50"/>
        <v>7278.0848145346999</v>
      </c>
      <c r="V82">
        <f t="shared" si="51"/>
        <v>0.99628685809865769</v>
      </c>
      <c r="W82">
        <f t="shared" si="52"/>
        <v>361.34258164673889</v>
      </c>
      <c r="X82">
        <f t="shared" si="53"/>
        <v>23.436791826774225</v>
      </c>
      <c r="Y82">
        <f t="shared" si="54"/>
        <v>23.435778542714658</v>
      </c>
      <c r="Z82">
        <f t="shared" si="55"/>
        <v>1.2318629769802338</v>
      </c>
      <c r="AA82">
        <f t="shared" si="56"/>
        <v>0.53393165528884146</v>
      </c>
      <c r="AB82">
        <f t="shared" si="57"/>
        <v>4.3021265315013636E-2</v>
      </c>
      <c r="AC82">
        <f t="shared" si="58"/>
        <v>-7.001535552466664</v>
      </c>
      <c r="AD82">
        <f t="shared" si="59"/>
        <v>91.298151240951043</v>
      </c>
      <c r="AE82" s="7">
        <f t="shared" si="60"/>
        <v>0.52153204968921296</v>
      </c>
      <c r="AF82">
        <f t="shared" si="36"/>
        <v>688.99384844753331</v>
      </c>
      <c r="AG82">
        <f t="shared" si="61"/>
        <v>-7.7515378881166725</v>
      </c>
      <c r="AH82">
        <f t="shared" si="37"/>
        <v>31.566925562884784</v>
      </c>
      <c r="AI82">
        <f t="shared" si="62"/>
        <v>58.433074437115216</v>
      </c>
      <c r="AJ82">
        <f t="shared" si="63"/>
        <v>9.9113651362114554E-3</v>
      </c>
      <c r="AK82">
        <f t="shared" si="64"/>
        <v>58.442985802251428</v>
      </c>
      <c r="AL82">
        <f t="shared" si="38"/>
        <v>165.07008041426104</v>
      </c>
    </row>
    <row r="83" spans="4:38" x14ac:dyDescent="0.25">
      <c r="D83" s="1">
        <f t="shared" si="65"/>
        <v>43547</v>
      </c>
      <c r="E83" s="11">
        <f t="shared" si="39"/>
        <v>0.14418847514741567</v>
      </c>
      <c r="F83" s="7">
        <f t="shared" si="33"/>
        <v>0.26705283953623871</v>
      </c>
      <c r="G83" s="7">
        <f t="shared" si="34"/>
        <v>0.77559538198094657</v>
      </c>
      <c r="H83">
        <f t="shared" si="35"/>
        <v>732.30126112037931</v>
      </c>
      <c r="I83">
        <f t="shared" si="40"/>
        <v>707.69873887962069</v>
      </c>
      <c r="J83" s="8">
        <f t="shared" si="41"/>
        <v>0.12286436438882303</v>
      </c>
      <c r="L83" s="7">
        <f t="shared" si="42"/>
        <v>0.5</v>
      </c>
      <c r="M83" s="2">
        <f t="shared" si="43"/>
        <v>2458565.7708333335</v>
      </c>
      <c r="N83" s="3">
        <f t="shared" si="44"/>
        <v>0.19221822952316189</v>
      </c>
      <c r="P83">
        <f t="shared" si="45"/>
        <v>0.47070939604873274</v>
      </c>
      <c r="Q83">
        <f t="shared" si="46"/>
        <v>7277.2028155801845</v>
      </c>
      <c r="R83">
        <f t="shared" si="47"/>
        <v>1.6700549040993225E-2</v>
      </c>
      <c r="S83">
        <f t="shared" si="48"/>
        <v>1.8745423438200886</v>
      </c>
      <c r="T83">
        <f t="shared" si="49"/>
        <v>2.3452517398688215</v>
      </c>
      <c r="U83">
        <f t="shared" si="50"/>
        <v>7279.0773579240049</v>
      </c>
      <c r="V83">
        <f t="shared" si="51"/>
        <v>0.99656849020769633</v>
      </c>
      <c r="W83">
        <f t="shared" si="52"/>
        <v>2.3351703725557873</v>
      </c>
      <c r="X83">
        <f t="shared" si="53"/>
        <v>23.436791470739351</v>
      </c>
      <c r="Y83">
        <f t="shared" si="54"/>
        <v>23.43578035987947</v>
      </c>
      <c r="Z83">
        <f t="shared" si="55"/>
        <v>2.1427214609747263</v>
      </c>
      <c r="AA83">
        <f t="shared" si="56"/>
        <v>0.92852969241266692</v>
      </c>
      <c r="AB83">
        <f t="shared" si="57"/>
        <v>4.3021272176314407E-2</v>
      </c>
      <c r="AC83">
        <f t="shared" si="58"/>
        <v>-6.7021034923734097</v>
      </c>
      <c r="AD83">
        <f t="shared" si="59"/>
        <v>91.537657640047414</v>
      </c>
      <c r="AE83" s="7">
        <f t="shared" si="60"/>
        <v>0.52132411075859264</v>
      </c>
      <c r="AF83">
        <f t="shared" si="36"/>
        <v>689.2932805076266</v>
      </c>
      <c r="AG83">
        <f t="shared" si="61"/>
        <v>-7.6766798730933488</v>
      </c>
      <c r="AH83">
        <f t="shared" si="37"/>
        <v>31.165535017212449</v>
      </c>
      <c r="AI83">
        <f t="shared" si="62"/>
        <v>58.834464982787551</v>
      </c>
      <c r="AJ83">
        <f t="shared" si="63"/>
        <v>9.7564950409095696E-3</v>
      </c>
      <c r="AK83">
        <f t="shared" si="64"/>
        <v>58.844221477828462</v>
      </c>
      <c r="AL83">
        <f t="shared" si="38"/>
        <v>165.04318109123324</v>
      </c>
    </row>
    <row r="84" spans="4:38" x14ac:dyDescent="0.25">
      <c r="D84" s="1">
        <f t="shared" si="65"/>
        <v>43548</v>
      </c>
      <c r="E84" s="11">
        <f t="shared" si="39"/>
        <v>0.14364730841439777</v>
      </c>
      <c r="F84" s="7">
        <f t="shared" si="33"/>
        <v>0.26617923538361837</v>
      </c>
      <c r="G84" s="7">
        <f t="shared" si="34"/>
        <v>0.77605152750673612</v>
      </c>
      <c r="H84">
        <f t="shared" si="35"/>
        <v>734.21610065728942</v>
      </c>
      <c r="I84">
        <f t="shared" si="40"/>
        <v>705.78389934271058</v>
      </c>
      <c r="J84" s="8">
        <f t="shared" si="41"/>
        <v>0.12253192696922059</v>
      </c>
      <c r="L84" s="7">
        <f t="shared" si="42"/>
        <v>0.5</v>
      </c>
      <c r="M84" s="2">
        <f t="shared" si="43"/>
        <v>2458566.7708333335</v>
      </c>
      <c r="N84" s="3">
        <f t="shared" si="44"/>
        <v>0.19224560803103322</v>
      </c>
      <c r="P84">
        <f t="shared" si="45"/>
        <v>1.456356759404116</v>
      </c>
      <c r="Q84">
        <f t="shared" si="46"/>
        <v>7278.1884158602907</v>
      </c>
      <c r="R84">
        <f t="shared" si="47"/>
        <v>1.6700547888749237E-2</v>
      </c>
      <c r="S84">
        <f t="shared" si="48"/>
        <v>1.880923651493742</v>
      </c>
      <c r="T84">
        <f t="shared" si="49"/>
        <v>3.3372804108978578</v>
      </c>
      <c r="U84">
        <f t="shared" si="50"/>
        <v>7280.0693395117842</v>
      </c>
      <c r="V84">
        <f t="shared" si="51"/>
        <v>0.99685106511659538</v>
      </c>
      <c r="W84">
        <f t="shared" si="52"/>
        <v>3.327197300599487</v>
      </c>
      <c r="X84">
        <f t="shared" si="53"/>
        <v>23.436791114704473</v>
      </c>
      <c r="Y84">
        <f t="shared" si="54"/>
        <v>23.435782177907946</v>
      </c>
      <c r="Z84">
        <f t="shared" si="55"/>
        <v>3.0532674896555969</v>
      </c>
      <c r="AA84">
        <f t="shared" si="56"/>
        <v>1.322669992275556</v>
      </c>
      <c r="AB84">
        <f t="shared" si="57"/>
        <v>4.3021279040876811E-2</v>
      </c>
      <c r="AC84">
        <f t="shared" si="58"/>
        <v>-6.4015332810550705</v>
      </c>
      <c r="AD84">
        <f t="shared" si="59"/>
        <v>91.777012582161177</v>
      </c>
      <c r="AE84" s="7">
        <f t="shared" si="60"/>
        <v>0.52111538144517722</v>
      </c>
      <c r="AF84">
        <f t="shared" si="36"/>
        <v>689.59385071894485</v>
      </c>
      <c r="AG84">
        <f t="shared" si="61"/>
        <v>-7.6015373202637875</v>
      </c>
      <c r="AH84">
        <f t="shared" si="37"/>
        <v>30.764535846290908</v>
      </c>
      <c r="AI84">
        <f t="shared" si="62"/>
        <v>59.235464153709088</v>
      </c>
      <c r="AJ84">
        <f t="shared" si="63"/>
        <v>9.6030744828948036E-3</v>
      </c>
      <c r="AK84">
        <f t="shared" si="64"/>
        <v>59.245067228191985</v>
      </c>
      <c r="AL84">
        <f t="shared" si="38"/>
        <v>165.01635899145788</v>
      </c>
    </row>
    <row r="85" spans="4:38" x14ac:dyDescent="0.25">
      <c r="D85" s="1">
        <f t="shared" si="65"/>
        <v>43549</v>
      </c>
      <c r="E85" s="11">
        <f t="shared" si="39"/>
        <v>0.14310584154873635</v>
      </c>
      <c r="F85" s="7">
        <f t="shared" si="33"/>
        <v>0.2653055888737344</v>
      </c>
      <c r="G85" s="7">
        <f t="shared" si="34"/>
        <v>0.77650659957374224</v>
      </c>
      <c r="H85">
        <f t="shared" si="35"/>
        <v>736.12945540801115</v>
      </c>
      <c r="I85">
        <f t="shared" si="40"/>
        <v>703.87054459198885</v>
      </c>
      <c r="J85" s="8">
        <f t="shared" si="41"/>
        <v>0.12219974732499807</v>
      </c>
      <c r="L85" s="7">
        <f t="shared" si="42"/>
        <v>0.5</v>
      </c>
      <c r="M85" s="2">
        <f t="shared" si="43"/>
        <v>2458567.7708333335</v>
      </c>
      <c r="N85" s="3">
        <f t="shared" si="44"/>
        <v>0.19227298653890454</v>
      </c>
      <c r="P85">
        <f t="shared" si="45"/>
        <v>2.4420041227604088</v>
      </c>
      <c r="Q85">
        <f t="shared" si="46"/>
        <v>7279.1740161403977</v>
      </c>
      <c r="R85">
        <f t="shared" si="47"/>
        <v>1.6700546736505062E-2</v>
      </c>
      <c r="S85">
        <f t="shared" si="48"/>
        <v>1.8867418452041069</v>
      </c>
      <c r="T85">
        <f t="shared" si="49"/>
        <v>4.3287459679645153</v>
      </c>
      <c r="U85">
        <f t="shared" si="50"/>
        <v>7281.0607579856014</v>
      </c>
      <c r="V85">
        <f t="shared" si="51"/>
        <v>0.99713449761493189</v>
      </c>
      <c r="W85">
        <f t="shared" si="52"/>
        <v>4.3186611184333055</v>
      </c>
      <c r="X85">
        <f t="shared" si="53"/>
        <v>23.436790758669598</v>
      </c>
      <c r="Y85">
        <f t="shared" si="54"/>
        <v>23.435783996798236</v>
      </c>
      <c r="Z85">
        <f t="shared" si="55"/>
        <v>3.9635855331325116</v>
      </c>
      <c r="AA85">
        <f t="shared" si="56"/>
        <v>1.7162528956072842</v>
      </c>
      <c r="AB85">
        <f t="shared" si="57"/>
        <v>4.3021285908693883E-2</v>
      </c>
      <c r="AC85">
        <f t="shared" si="58"/>
        <v>-6.1001596821830155</v>
      </c>
      <c r="AD85">
        <f t="shared" si="59"/>
        <v>92.016181926001394</v>
      </c>
      <c r="AE85" s="7">
        <f t="shared" si="60"/>
        <v>0.52090609422373824</v>
      </c>
      <c r="AF85">
        <f t="shared" si="36"/>
        <v>689.89522431781688</v>
      </c>
      <c r="AG85">
        <f t="shared" si="61"/>
        <v>-7.5261939205457793</v>
      </c>
      <c r="AH85">
        <f t="shared" si="37"/>
        <v>30.36404445879834</v>
      </c>
      <c r="AI85">
        <f t="shared" si="62"/>
        <v>59.63595554120166</v>
      </c>
      <c r="AJ85">
        <f t="shared" si="63"/>
        <v>9.4511126889497924E-3</v>
      </c>
      <c r="AK85">
        <f t="shared" si="64"/>
        <v>59.64540665389061</v>
      </c>
      <c r="AL85">
        <f t="shared" si="38"/>
        <v>164.98948324466403</v>
      </c>
    </row>
    <row r="86" spans="4:38" x14ac:dyDescent="0.25">
      <c r="D86" s="1">
        <f t="shared" si="65"/>
        <v>43550</v>
      </c>
      <c r="E86" s="11">
        <f t="shared" si="39"/>
        <v>0.14256435328120654</v>
      </c>
      <c r="F86" s="7">
        <f t="shared" si="33"/>
        <v>0.26443222628043839</v>
      </c>
      <c r="G86" s="7">
        <f t="shared" si="34"/>
        <v>0.77696073428351098</v>
      </c>
      <c r="H86">
        <f t="shared" si="35"/>
        <v>738.04105152442457</v>
      </c>
      <c r="I86">
        <f t="shared" si="40"/>
        <v>701.95894847557543</v>
      </c>
      <c r="J86" s="8">
        <f t="shared" si="41"/>
        <v>0.12186787299923184</v>
      </c>
      <c r="L86" s="7">
        <f t="shared" si="42"/>
        <v>0.5</v>
      </c>
      <c r="M86" s="2">
        <f t="shared" si="43"/>
        <v>2458568.7708333335</v>
      </c>
      <c r="N86" s="3">
        <f t="shared" si="44"/>
        <v>0.19230036504677586</v>
      </c>
      <c r="P86">
        <f t="shared" si="45"/>
        <v>3.4276514861176111</v>
      </c>
      <c r="Q86">
        <f t="shared" si="46"/>
        <v>7280.1596164205039</v>
      </c>
      <c r="R86">
        <f t="shared" si="47"/>
        <v>1.6700545584260696E-2</v>
      </c>
      <c r="S86">
        <f t="shared" si="48"/>
        <v>1.8919957860609384</v>
      </c>
      <c r="T86">
        <f t="shared" si="49"/>
        <v>5.3196472721785497</v>
      </c>
      <c r="U86">
        <f t="shared" si="50"/>
        <v>7282.0516122065646</v>
      </c>
      <c r="V86">
        <f t="shared" si="51"/>
        <v>0.9974187023787533</v>
      </c>
      <c r="W86">
        <f t="shared" si="52"/>
        <v>5.3095606871684842</v>
      </c>
      <c r="X86">
        <f t="shared" si="53"/>
        <v>23.436790402634724</v>
      </c>
      <c r="Y86">
        <f t="shared" si="54"/>
        <v>23.435785816548481</v>
      </c>
      <c r="Z86">
        <f t="shared" si="55"/>
        <v>4.8737597441508873</v>
      </c>
      <c r="AA86">
        <f t="shared" si="56"/>
        <v>2.1091791106179603</v>
      </c>
      <c r="AB86">
        <f t="shared" si="57"/>
        <v>4.302129277975858E-2</v>
      </c>
      <c r="AC86">
        <f t="shared" si="58"/>
        <v>-5.7983156060434764</v>
      </c>
      <c r="AD86">
        <f t="shared" si="59"/>
        <v>92.255131440553072</v>
      </c>
      <c r="AE86" s="7">
        <f t="shared" si="60"/>
        <v>0.52069648028197468</v>
      </c>
      <c r="AF86">
        <f t="shared" si="36"/>
        <v>690.19706839395644</v>
      </c>
      <c r="AG86">
        <f t="shared" si="61"/>
        <v>-7.4507329015108894</v>
      </c>
      <c r="AH86">
        <f t="shared" si="37"/>
        <v>29.964176900088216</v>
      </c>
      <c r="AI86">
        <f t="shared" si="62"/>
        <v>60.035823099911781</v>
      </c>
      <c r="AJ86">
        <f t="shared" si="63"/>
        <v>9.3006182686088453E-3</v>
      </c>
      <c r="AK86">
        <f t="shared" si="64"/>
        <v>60.045123718180392</v>
      </c>
      <c r="AL86">
        <f t="shared" si="38"/>
        <v>164.96241794121624</v>
      </c>
    </row>
    <row r="87" spans="4:38" x14ac:dyDescent="0.25">
      <c r="D87" s="1">
        <f t="shared" si="65"/>
        <v>43551</v>
      </c>
      <c r="E87" s="11">
        <f t="shared" si="39"/>
        <v>0.14202312114802637</v>
      </c>
      <c r="F87" s="7">
        <f t="shared" si="33"/>
        <v>0.26355947289151044</v>
      </c>
      <c r="G87" s="7">
        <f t="shared" si="34"/>
        <v>0.77741406591757423</v>
      </c>
      <c r="H87">
        <f t="shared" si="35"/>
        <v>739.9506139575318</v>
      </c>
      <c r="I87">
        <f t="shared" si="40"/>
        <v>700.0493860424682</v>
      </c>
      <c r="J87" s="8">
        <f t="shared" si="41"/>
        <v>0.12153635174348407</v>
      </c>
      <c r="L87" s="7">
        <f t="shared" si="42"/>
        <v>0.5</v>
      </c>
      <c r="M87" s="2">
        <f t="shared" si="43"/>
        <v>2458569.7708333335</v>
      </c>
      <c r="N87" s="3">
        <f t="shared" si="44"/>
        <v>0.19232774355464718</v>
      </c>
      <c r="P87">
        <f t="shared" si="45"/>
        <v>4.4132988494748133</v>
      </c>
      <c r="Q87">
        <f t="shared" si="46"/>
        <v>7281.14521670061</v>
      </c>
      <c r="R87">
        <f t="shared" si="47"/>
        <v>1.6700544432016143E-2</v>
      </c>
      <c r="S87">
        <f t="shared" si="48"/>
        <v>1.8966845083420885</v>
      </c>
      <c r="T87">
        <f t="shared" si="49"/>
        <v>6.3099833578169022</v>
      </c>
      <c r="U87">
        <f t="shared" si="50"/>
        <v>7283.0419012089524</v>
      </c>
      <c r="V87">
        <f t="shared" si="51"/>
        <v>0.9977035939972686</v>
      </c>
      <c r="W87">
        <f t="shared" si="52"/>
        <v>6.2998950410834453</v>
      </c>
      <c r="X87">
        <f t="shared" si="53"/>
        <v>23.436790046599846</v>
      </c>
      <c r="Y87">
        <f t="shared" si="54"/>
        <v>23.435787637156817</v>
      </c>
      <c r="Z87">
        <f t="shared" si="55"/>
        <v>5.7838739036629914</v>
      </c>
      <c r="AA87">
        <f t="shared" si="56"/>
        <v>2.5013497013516273</v>
      </c>
      <c r="AB87">
        <f t="shared" si="57"/>
        <v>4.3021299654063885E-2</v>
      </c>
      <c r="AC87">
        <f t="shared" si="58"/>
        <v>-5.4963319425409294</v>
      </c>
      <c r="AD87">
        <f t="shared" si="59"/>
        <v>92.493826744691475</v>
      </c>
      <c r="AE87" s="7">
        <f t="shared" si="60"/>
        <v>0.5204867694045423</v>
      </c>
      <c r="AF87">
        <f t="shared" si="36"/>
        <v>690.49905205745904</v>
      </c>
      <c r="AG87">
        <f t="shared" si="61"/>
        <v>-7.3752369856352402</v>
      </c>
      <c r="AH87">
        <f t="shared" si="37"/>
        <v>29.565048852476494</v>
      </c>
      <c r="AI87">
        <f t="shared" si="62"/>
        <v>60.434951147523506</v>
      </c>
      <c r="AJ87">
        <f t="shared" si="63"/>
        <v>9.151599275341725E-3</v>
      </c>
      <c r="AK87">
        <f t="shared" si="64"/>
        <v>60.444102746798848</v>
      </c>
      <c r="AL87">
        <f t="shared" si="38"/>
        <v>164.93502197409236</v>
      </c>
    </row>
    <row r="88" spans="4:38" x14ac:dyDescent="0.25">
      <c r="D88" s="1">
        <f t="shared" si="65"/>
        <v>43552</v>
      </c>
      <c r="E88" s="11">
        <f t="shared" si="39"/>
        <v>0.14148242146044626</v>
      </c>
      <c r="F88" s="7">
        <f t="shared" si="33"/>
        <v>0.26268765306136049</v>
      </c>
      <c r="G88" s="7">
        <f t="shared" si="34"/>
        <v>0.7778667266577034</v>
      </c>
      <c r="H88">
        <f t="shared" si="35"/>
        <v>741.85786597873391</v>
      </c>
      <c r="I88">
        <f t="shared" si="40"/>
        <v>698.14213402126609</v>
      </c>
      <c r="J88" s="8">
        <f t="shared" si="41"/>
        <v>0.12120523160091425</v>
      </c>
      <c r="L88" s="7">
        <f t="shared" si="42"/>
        <v>0.5</v>
      </c>
      <c r="M88" s="2">
        <f t="shared" si="43"/>
        <v>2458570.7708333335</v>
      </c>
      <c r="N88" s="3">
        <f t="shared" si="44"/>
        <v>0.19235512206251851</v>
      </c>
      <c r="P88">
        <f t="shared" si="45"/>
        <v>5.3989462128329251</v>
      </c>
      <c r="Q88">
        <f t="shared" si="46"/>
        <v>7282.1308169807171</v>
      </c>
      <c r="R88">
        <f t="shared" si="47"/>
        <v>1.6700543279771395E-2</v>
      </c>
      <c r="S88">
        <f t="shared" si="48"/>
        <v>1.9008072190554206</v>
      </c>
      <c r="T88">
        <f t="shared" si="49"/>
        <v>7.2997534318883455</v>
      </c>
      <c r="U88">
        <f t="shared" si="50"/>
        <v>7284.0316241997725</v>
      </c>
      <c r="V88">
        <f t="shared" si="51"/>
        <v>0.9979890869993866</v>
      </c>
      <c r="W88">
        <f t="shared" si="52"/>
        <v>7.2896633871884422</v>
      </c>
      <c r="X88">
        <f t="shared" si="53"/>
        <v>23.436789690564972</v>
      </c>
      <c r="Y88">
        <f t="shared" si="54"/>
        <v>23.435789458621397</v>
      </c>
      <c r="Z88">
        <f t="shared" si="55"/>
        <v>6.6940113666167056</v>
      </c>
      <c r="AA88">
        <f t="shared" si="56"/>
        <v>2.8926660761538225</v>
      </c>
      <c r="AB88">
        <f t="shared" si="57"/>
        <v>4.302130653160282E-2</v>
      </c>
      <c r="AC88">
        <f t="shared" si="58"/>
        <v>-5.1945373977260401</v>
      </c>
      <c r="AD88">
        <f t="shared" si="59"/>
        <v>92.732233247341739</v>
      </c>
      <c r="AE88" s="7">
        <f t="shared" si="60"/>
        <v>0.52027718985953197</v>
      </c>
      <c r="AF88">
        <f t="shared" si="36"/>
        <v>690.80084660227385</v>
      </c>
      <c r="AG88">
        <f t="shared" si="61"/>
        <v>-7.2997883494315374</v>
      </c>
      <c r="AH88">
        <f t="shared" si="37"/>
        <v>29.166775636897132</v>
      </c>
      <c r="AI88">
        <f t="shared" si="62"/>
        <v>60.833224363102872</v>
      </c>
      <c r="AJ88">
        <f t="shared" si="63"/>
        <v>9.0040632655097996E-3</v>
      </c>
      <c r="AK88">
        <f t="shared" si="64"/>
        <v>60.842228426368379</v>
      </c>
      <c r="AL88">
        <f t="shared" si="38"/>
        <v>164.90714887514469</v>
      </c>
    </row>
    <row r="89" spans="4:38" x14ac:dyDescent="0.25">
      <c r="D89" s="1">
        <f t="shared" si="65"/>
        <v>43553</v>
      </c>
      <c r="E89" s="11">
        <f t="shared" si="39"/>
        <v>0.14094252927532533</v>
      </c>
      <c r="F89" s="7">
        <f t="shared" si="33"/>
        <v>0.26181709026389755</v>
      </c>
      <c r="G89" s="7">
        <f t="shared" si="34"/>
        <v>0.77831884630960879</v>
      </c>
      <c r="H89">
        <f t="shared" si="35"/>
        <v>743.76252870582402</v>
      </c>
      <c r="I89">
        <f t="shared" si="40"/>
        <v>696.23747129417598</v>
      </c>
      <c r="J89" s="8">
        <f t="shared" si="41"/>
        <v>0.12087456098857222</v>
      </c>
      <c r="L89" s="7">
        <f t="shared" si="42"/>
        <v>0.5</v>
      </c>
      <c r="M89" s="2">
        <f t="shared" si="43"/>
        <v>2458571.7708333335</v>
      </c>
      <c r="N89" s="3">
        <f t="shared" si="44"/>
        <v>0.19238250057038983</v>
      </c>
      <c r="P89">
        <f t="shared" si="45"/>
        <v>6.3845935761910368</v>
      </c>
      <c r="Q89">
        <f t="shared" si="46"/>
        <v>7283.1164172608223</v>
      </c>
      <c r="R89">
        <f t="shared" si="47"/>
        <v>1.670054212752646E-2</v>
      </c>
      <c r="S89">
        <f t="shared" si="48"/>
        <v>1.9043632974455016</v>
      </c>
      <c r="T89">
        <f t="shared" si="49"/>
        <v>8.288956873636538</v>
      </c>
      <c r="U89">
        <f t="shared" si="50"/>
        <v>7285.0207805582677</v>
      </c>
      <c r="V89">
        <f t="shared" si="51"/>
        <v>0.99827509588009589</v>
      </c>
      <c r="W89">
        <f t="shared" si="52"/>
        <v>8.2788651047286095</v>
      </c>
      <c r="X89">
        <f t="shared" si="53"/>
        <v>23.436789334530097</v>
      </c>
      <c r="Y89">
        <f t="shared" si="54"/>
        <v>23.435791280940347</v>
      </c>
      <c r="Z89">
        <f t="shared" si="55"/>
        <v>7.6042550078622284</v>
      </c>
      <c r="AA89">
        <f t="shared" si="56"/>
        <v>3.2830299763164654</v>
      </c>
      <c r="AB89">
        <f t="shared" si="57"/>
        <v>4.3021313412368298E-2</v>
      </c>
      <c r="AC89">
        <f t="shared" si="58"/>
        <v>-4.8932583329245638</v>
      </c>
      <c r="AD89">
        <f t="shared" si="59"/>
        <v>92.970316088228003</v>
      </c>
      <c r="AE89" s="7">
        <f t="shared" si="60"/>
        <v>0.52006796828675317</v>
      </c>
      <c r="AF89">
        <f t="shared" si="36"/>
        <v>691.10212566707537</v>
      </c>
      <c r="AG89">
        <f t="shared" si="61"/>
        <v>-7.2244685832311575</v>
      </c>
      <c r="AH89">
        <f t="shared" si="37"/>
        <v>28.769472215881766</v>
      </c>
      <c r="AI89">
        <f t="shared" si="62"/>
        <v>61.230527784118237</v>
      </c>
      <c r="AJ89">
        <f t="shared" si="63"/>
        <v>8.8580173551339441E-3</v>
      </c>
      <c r="AK89">
        <f t="shared" si="64"/>
        <v>61.239385801473368</v>
      </c>
      <c r="AL89">
        <f t="shared" si="38"/>
        <v>164.87864664613221</v>
      </c>
    </row>
    <row r="90" spans="4:38" x14ac:dyDescent="0.25">
      <c r="D90" s="1">
        <f t="shared" si="65"/>
        <v>43554</v>
      </c>
      <c r="E90" s="11">
        <f t="shared" si="39"/>
        <v>0.1404037183659852</v>
      </c>
      <c r="F90" s="7">
        <f t="shared" si="33"/>
        <v>0.26094810714478767</v>
      </c>
      <c r="G90" s="7">
        <f t="shared" si="34"/>
        <v>0.77877055202957779</v>
      </c>
      <c r="H90">
        <f t="shared" si="35"/>
        <v>745.66432063409786</v>
      </c>
      <c r="I90">
        <f t="shared" si="40"/>
        <v>694.33567936590214</v>
      </c>
      <c r="J90" s="8">
        <f t="shared" si="41"/>
        <v>0.12054438877880246</v>
      </c>
      <c r="L90" s="7">
        <f t="shared" si="42"/>
        <v>0.5</v>
      </c>
      <c r="M90" s="2">
        <f t="shared" si="43"/>
        <v>2458572.7708333335</v>
      </c>
      <c r="N90" s="3">
        <f t="shared" si="44"/>
        <v>0.19240987907826115</v>
      </c>
      <c r="P90">
        <f t="shared" si="45"/>
        <v>7.3702409395482391</v>
      </c>
      <c r="Q90">
        <f t="shared" si="46"/>
        <v>7284.1020175409285</v>
      </c>
      <c r="R90">
        <f t="shared" si="47"/>
        <v>1.6700540975281338E-2</v>
      </c>
      <c r="S90">
        <f t="shared" si="48"/>
        <v>1.9073522944461188</v>
      </c>
      <c r="T90">
        <f t="shared" si="49"/>
        <v>9.2775932339943576</v>
      </c>
      <c r="U90">
        <f t="shared" si="50"/>
        <v>7286.0093698353749</v>
      </c>
      <c r="V90">
        <f t="shared" si="51"/>
        <v>0.99856153512668211</v>
      </c>
      <c r="W90">
        <f t="shared" si="52"/>
        <v>9.2674997446382967</v>
      </c>
      <c r="X90">
        <f t="shared" si="53"/>
        <v>23.436788978495223</v>
      </c>
      <c r="Y90">
        <f t="shared" si="54"/>
        <v>23.435793104111813</v>
      </c>
      <c r="Z90">
        <f t="shared" si="55"/>
        <v>8.5146871680978702</v>
      </c>
      <c r="AA90">
        <f t="shared" si="56"/>
        <v>3.6723434649705764</v>
      </c>
      <c r="AB90">
        <f t="shared" si="57"/>
        <v>4.3021320296353319E-2</v>
      </c>
      <c r="AC90">
        <f t="shared" si="58"/>
        <v>-4.5928186055430817</v>
      </c>
      <c r="AD90">
        <f t="shared" si="59"/>
        <v>93.208040079262233</v>
      </c>
      <c r="AE90" s="7">
        <f t="shared" si="60"/>
        <v>0.51985932958718273</v>
      </c>
      <c r="AF90">
        <f t="shared" si="36"/>
        <v>691.40256539445681</v>
      </c>
      <c r="AG90">
        <f t="shared" si="61"/>
        <v>-7.1493586513857963</v>
      </c>
      <c r="AH90">
        <f t="shared" si="37"/>
        <v>28.373253197812556</v>
      </c>
      <c r="AI90">
        <f t="shared" si="62"/>
        <v>61.626746802187441</v>
      </c>
      <c r="AJ90">
        <f t="shared" si="63"/>
        <v>8.7134682745149648E-3</v>
      </c>
      <c r="AK90">
        <f t="shared" si="64"/>
        <v>61.635460270461955</v>
      </c>
      <c r="AL90">
        <f t="shared" si="38"/>
        <v>164.84935758508846</v>
      </c>
    </row>
    <row r="91" spans="4:38" x14ac:dyDescent="0.25">
      <c r="D91" s="1">
        <f t="shared" si="65"/>
        <v>43555</v>
      </c>
      <c r="E91" s="11">
        <f t="shared" si="39"/>
        <v>0.13986626119264101</v>
      </c>
      <c r="F91" s="7">
        <f t="shared" si="33"/>
        <v>0.26008102557233381</v>
      </c>
      <c r="G91" s="7">
        <f t="shared" si="34"/>
        <v>0.7792219680535627</v>
      </c>
      <c r="H91">
        <f t="shared" si="35"/>
        <v>747.5629571729695</v>
      </c>
      <c r="I91">
        <f t="shared" si="40"/>
        <v>692.4370428270305</v>
      </c>
      <c r="J91" s="8">
        <f t="shared" si="41"/>
        <v>0.12021476437969279</v>
      </c>
      <c r="L91" s="7">
        <f t="shared" si="42"/>
        <v>0.5</v>
      </c>
      <c r="M91" s="2">
        <f t="shared" si="43"/>
        <v>2458573.7708333335</v>
      </c>
      <c r="N91" s="3">
        <f t="shared" si="44"/>
        <v>0.19243725758613248</v>
      </c>
      <c r="P91">
        <f t="shared" si="45"/>
        <v>8.3558883029072604</v>
      </c>
      <c r="Q91">
        <f t="shared" si="46"/>
        <v>7285.0876178210337</v>
      </c>
      <c r="R91">
        <f t="shared" si="47"/>
        <v>1.6700539823036022E-2</v>
      </c>
      <c r="S91">
        <f t="shared" si="48"/>
        <v>1.9097739320796685</v>
      </c>
      <c r="T91">
        <f t="shared" si="49"/>
        <v>10.265662234986928</v>
      </c>
      <c r="U91">
        <f t="shared" si="50"/>
        <v>7286.9973917531133</v>
      </c>
      <c r="V91">
        <f t="shared" si="51"/>
        <v>0.99884831924476558</v>
      </c>
      <c r="W91">
        <f t="shared" si="52"/>
        <v>10.255567028944098</v>
      </c>
      <c r="X91">
        <f t="shared" si="53"/>
        <v>23.436788622460348</v>
      </c>
      <c r="Y91">
        <f t="shared" si="54"/>
        <v>23.435794928133934</v>
      </c>
      <c r="Z91">
        <f t="shared" si="55"/>
        <v>9.4253895997647668</v>
      </c>
      <c r="AA91">
        <f t="shared" si="56"/>
        <v>4.0605089162904502</v>
      </c>
      <c r="AB91">
        <f t="shared" si="57"/>
        <v>4.3021327183550867E-2</v>
      </c>
      <c r="AC91">
        <f t="shared" si="58"/>
        <v>-4.2935394106453808</v>
      </c>
      <c r="AD91">
        <f t="shared" si="59"/>
        <v>93.445369646621188</v>
      </c>
      <c r="AE91" s="7">
        <f t="shared" si="60"/>
        <v>0.5196514968129482</v>
      </c>
      <c r="AF91">
        <f t="shared" si="36"/>
        <v>691.70184458935455</v>
      </c>
      <c r="AG91">
        <f t="shared" si="61"/>
        <v>-7.0745388526613624</v>
      </c>
      <c r="AH91">
        <f t="shared" si="37"/>
        <v>27.978232842402079</v>
      </c>
      <c r="AI91">
        <f t="shared" si="62"/>
        <v>62.021767157597921</v>
      </c>
      <c r="AJ91">
        <f t="shared" si="63"/>
        <v>8.5704224207522831E-3</v>
      </c>
      <c r="AK91">
        <f t="shared" si="64"/>
        <v>62.030337580018674</v>
      </c>
      <c r="AL91">
        <f t="shared" si="38"/>
        <v>164.81911810870633</v>
      </c>
    </row>
    <row r="92" spans="4:38" x14ac:dyDescent="0.25">
      <c r="D92" s="1">
        <f t="shared" si="65"/>
        <v>43556</v>
      </c>
      <c r="E92" s="11">
        <f t="shared" si="39"/>
        <v>0.1393304288717313</v>
      </c>
      <c r="F92" s="7">
        <f t="shared" si="33"/>
        <v>0.2592161666862296</v>
      </c>
      <c r="G92" s="7">
        <f t="shared" si="34"/>
        <v>0.77967321542823642</v>
      </c>
      <c r="H92">
        <f t="shared" si="35"/>
        <v>749.45815018848975</v>
      </c>
      <c r="I92">
        <f t="shared" si="40"/>
        <v>690.54184981151025</v>
      </c>
      <c r="J92" s="8">
        <f t="shared" si="41"/>
        <v>0.11988573781449831</v>
      </c>
      <c r="L92" s="7">
        <f t="shared" si="42"/>
        <v>0.5</v>
      </c>
      <c r="M92" s="2">
        <f t="shared" si="43"/>
        <v>2458574.7708333335</v>
      </c>
      <c r="N92" s="3">
        <f t="shared" si="44"/>
        <v>0.1924646360940038</v>
      </c>
      <c r="P92">
        <f t="shared" si="45"/>
        <v>9.3415356662671911</v>
      </c>
      <c r="Q92">
        <f t="shared" si="46"/>
        <v>7286.0732181011381</v>
      </c>
      <c r="R92">
        <f t="shared" si="47"/>
        <v>1.6700538670790518E-2</v>
      </c>
      <c r="S92">
        <f t="shared" si="48"/>
        <v>1.9116281028045983</v>
      </c>
      <c r="T92">
        <f t="shared" si="49"/>
        <v>11.25316376907179</v>
      </c>
      <c r="U92">
        <f t="shared" si="50"/>
        <v>7287.9848462039427</v>
      </c>
      <c r="V92">
        <f t="shared" si="51"/>
        <v>0.99913536278416193</v>
      </c>
      <c r="W92">
        <f t="shared" si="52"/>
        <v>11.243066850105018</v>
      </c>
      <c r="X92">
        <f t="shared" si="53"/>
        <v>23.436788266425474</v>
      </c>
      <c r="Y92">
        <f t="shared" si="54"/>
        <v>23.435796753004848</v>
      </c>
      <c r="Z92">
        <f t="shared" si="55"/>
        <v>10.336443412795337</v>
      </c>
      <c r="AA92">
        <f t="shared" si="56"/>
        <v>4.4474290050688214</v>
      </c>
      <c r="AB92">
        <f t="shared" si="57"/>
        <v>4.3021334073953928E-2</v>
      </c>
      <c r="AC92">
        <f t="shared" si="58"/>
        <v>-3.9957391224155074</v>
      </c>
      <c r="AD92">
        <f t="shared" si="59"/>
        <v>93.682268773561219</v>
      </c>
      <c r="AE92" s="7">
        <f t="shared" si="60"/>
        <v>0.51944469105723301</v>
      </c>
      <c r="AF92">
        <f t="shared" si="36"/>
        <v>691.99964487758439</v>
      </c>
      <c r="AG92">
        <f t="shared" si="61"/>
        <v>-7.0000887806039032</v>
      </c>
      <c r="AH92">
        <f t="shared" si="37"/>
        <v>27.584525067358619</v>
      </c>
      <c r="AI92">
        <f t="shared" si="62"/>
        <v>62.415474932641381</v>
      </c>
      <c r="AJ92">
        <f t="shared" si="63"/>
        <v>8.4288859082109809E-3</v>
      </c>
      <c r="AK92">
        <f t="shared" si="64"/>
        <v>62.42390381854959</v>
      </c>
      <c r="AL92">
        <f t="shared" si="38"/>
        <v>164.78775857152243</v>
      </c>
    </row>
    <row r="93" spans="4:38" x14ac:dyDescent="0.25">
      <c r="D93" s="1">
        <f t="shared" si="65"/>
        <v>43557</v>
      </c>
      <c r="E93" s="11">
        <f t="shared" si="39"/>
        <v>0.1387964911434546</v>
      </c>
      <c r="F93" s="7">
        <f t="shared" si="33"/>
        <v>0.25835385094341112</v>
      </c>
      <c r="G93" s="7">
        <f t="shared" si="34"/>
        <v>0.78012441174358504</v>
      </c>
      <c r="H93">
        <f t="shared" si="35"/>
        <v>751.3496075522504</v>
      </c>
      <c r="I93">
        <f t="shared" si="40"/>
        <v>688.6503924477496</v>
      </c>
      <c r="J93" s="8">
        <f t="shared" si="41"/>
        <v>0.11955735979995653</v>
      </c>
      <c r="L93" s="7">
        <f t="shared" si="42"/>
        <v>0.5</v>
      </c>
      <c r="M93" s="2">
        <f t="shared" si="43"/>
        <v>2458575.7708333335</v>
      </c>
      <c r="N93" s="3">
        <f t="shared" si="44"/>
        <v>0.19249201460187512</v>
      </c>
      <c r="P93">
        <f t="shared" si="45"/>
        <v>10.327183029627122</v>
      </c>
      <c r="Q93">
        <f t="shared" si="46"/>
        <v>7287.0588183812442</v>
      </c>
      <c r="R93">
        <f t="shared" si="47"/>
        <v>1.6700537518544823E-2</v>
      </c>
      <c r="S93">
        <f t="shared" si="48"/>
        <v>1.9129148688119137</v>
      </c>
      <c r="T93">
        <f t="shared" si="49"/>
        <v>12.240097898439036</v>
      </c>
      <c r="U93">
        <f t="shared" si="50"/>
        <v>7288.9717332500559</v>
      </c>
      <c r="V93">
        <f t="shared" si="51"/>
        <v>0.99942258036455167</v>
      </c>
      <c r="W93">
        <f t="shared" si="52"/>
        <v>12.229999270312616</v>
      </c>
      <c r="X93">
        <f t="shared" si="53"/>
        <v>23.436787910390599</v>
      </c>
      <c r="Y93">
        <f t="shared" si="54"/>
        <v>23.435798578722689</v>
      </c>
      <c r="Z93">
        <f t="shared" si="55"/>
        <v>11.247929020155478</v>
      </c>
      <c r="AA93">
        <f t="shared" si="56"/>
        <v>4.8330066967354197</v>
      </c>
      <c r="AB93">
        <f t="shared" si="57"/>
        <v>4.3021340967555423E-2</v>
      </c>
      <c r="AC93">
        <f t="shared" si="58"/>
        <v>-3.6997331346372797</v>
      </c>
      <c r="AD93">
        <f t="shared" si="59"/>
        <v>93.918700944031301</v>
      </c>
      <c r="AE93" s="7">
        <f t="shared" si="60"/>
        <v>0.51923913134349808</v>
      </c>
      <c r="AF93">
        <f t="shared" si="36"/>
        <v>692.29565086536263</v>
      </c>
      <c r="AG93">
        <f t="shared" si="61"/>
        <v>-6.9260872836593421</v>
      </c>
      <c r="AH93">
        <f t="shared" si="37"/>
        <v>27.192243456180027</v>
      </c>
      <c r="AI93">
        <f t="shared" si="62"/>
        <v>62.807756543819977</v>
      </c>
      <c r="AJ93">
        <f t="shared" si="63"/>
        <v>8.2888646169835632E-3</v>
      </c>
      <c r="AK93">
        <f t="shared" si="64"/>
        <v>62.816045408436963</v>
      </c>
      <c r="AL93">
        <f t="shared" si="38"/>
        <v>164.75510308282139</v>
      </c>
    </row>
    <row r="94" spans="4:38" x14ac:dyDescent="0.25">
      <c r="D94" s="1">
        <f t="shared" si="65"/>
        <v>43558</v>
      </c>
      <c r="E94" s="11">
        <f t="shared" si="39"/>
        <v>0.13826471633686302</v>
      </c>
      <c r="F94" s="7">
        <f t="shared" si="33"/>
        <v>0.25749439816027969</v>
      </c>
      <c r="G94" s="7">
        <f t="shared" si="34"/>
        <v>0.78057567086661295</v>
      </c>
      <c r="H94">
        <f t="shared" si="35"/>
        <v>753.23703269711996</v>
      </c>
      <c r="I94">
        <f t="shared" si="40"/>
        <v>686.76296730288004</v>
      </c>
      <c r="J94" s="8">
        <f t="shared" si="41"/>
        <v>0.11922968182341667</v>
      </c>
      <c r="L94" s="7">
        <f t="shared" si="42"/>
        <v>0.5</v>
      </c>
      <c r="M94" s="2">
        <f t="shared" si="43"/>
        <v>2458576.7708333335</v>
      </c>
      <c r="N94" s="3">
        <f t="shared" si="44"/>
        <v>0.19251939310974645</v>
      </c>
      <c r="P94">
        <f t="shared" si="45"/>
        <v>11.312830392987962</v>
      </c>
      <c r="Q94">
        <f t="shared" si="46"/>
        <v>7288.0444186613495</v>
      </c>
      <c r="R94">
        <f t="shared" si="47"/>
        <v>1.6700536366298938E-2</v>
      </c>
      <c r="S94">
        <f t="shared" si="48"/>
        <v>1.9136344612719367</v>
      </c>
      <c r="T94">
        <f t="shared" si="49"/>
        <v>13.226464854259898</v>
      </c>
      <c r="U94">
        <f t="shared" si="50"/>
        <v>7289.9580531226211</v>
      </c>
      <c r="V94">
        <f t="shared" si="51"/>
        <v>0.99970988670095129</v>
      </c>
      <c r="W94">
        <f t="shared" si="52"/>
        <v>13.216364520739582</v>
      </c>
      <c r="X94">
        <f t="shared" si="53"/>
        <v>23.436787554355725</v>
      </c>
      <c r="Y94">
        <f t="shared" si="54"/>
        <v>23.435800405285597</v>
      </c>
      <c r="Z94">
        <f t="shared" si="55"/>
        <v>12.159926083092939</v>
      </c>
      <c r="AA94">
        <f t="shared" si="56"/>
        <v>5.2171452378772472</v>
      </c>
      <c r="AB94">
        <f t="shared" si="57"/>
        <v>4.3021347864348344E-2</v>
      </c>
      <c r="AC94">
        <f t="shared" si="58"/>
        <v>-3.4058336993627916</v>
      </c>
      <c r="AD94">
        <f t="shared" si="59"/>
        <v>94.154629087139995</v>
      </c>
      <c r="AE94" s="7">
        <f t="shared" si="60"/>
        <v>0.51903503451344635</v>
      </c>
      <c r="AF94">
        <f t="shared" si="36"/>
        <v>692.58955030063726</v>
      </c>
      <c r="AG94">
        <f t="shared" si="61"/>
        <v>-6.8526124248406859</v>
      </c>
      <c r="AH94">
        <f t="shared" si="37"/>
        <v>26.801501267033995</v>
      </c>
      <c r="AI94">
        <f t="shared" si="62"/>
        <v>63.198498732966002</v>
      </c>
      <c r="AJ94">
        <f t="shared" si="63"/>
        <v>8.1503642393999948E-3</v>
      </c>
      <c r="AK94">
        <f t="shared" si="64"/>
        <v>63.2066490972054</v>
      </c>
      <c r="AL94">
        <f t="shared" si="38"/>
        <v>164.72096932230272</v>
      </c>
    </row>
    <row r="95" spans="4:38" x14ac:dyDescent="0.25">
      <c r="D95" s="1">
        <f t="shared" si="65"/>
        <v>43559</v>
      </c>
      <c r="E95" s="11">
        <f t="shared" si="39"/>
        <v>0.13773537133187369</v>
      </c>
      <c r="F95" s="7">
        <f t="shared" si="33"/>
        <v>0.25663812755056958</v>
      </c>
      <c r="G95" s="7">
        <f t="shared" si="34"/>
        <v>0.78102710267578601</v>
      </c>
      <c r="H95">
        <f t="shared" si="35"/>
        <v>755.12012418031168</v>
      </c>
      <c r="I95">
        <f t="shared" si="40"/>
        <v>684.87987581968832</v>
      </c>
      <c r="J95" s="8">
        <f t="shared" si="41"/>
        <v>0.11890275621869589</v>
      </c>
      <c r="L95" s="7">
        <f t="shared" si="42"/>
        <v>0.5</v>
      </c>
      <c r="M95" s="2">
        <f t="shared" si="43"/>
        <v>2458577.7708333335</v>
      </c>
      <c r="N95" s="3">
        <f t="shared" si="44"/>
        <v>0.19254677161761777</v>
      </c>
      <c r="P95">
        <f t="shared" si="45"/>
        <v>12.298477756348802</v>
      </c>
      <c r="Q95">
        <f t="shared" si="46"/>
        <v>7289.0300189414529</v>
      </c>
      <c r="R95">
        <f t="shared" si="47"/>
        <v>1.6700535214052861E-2</v>
      </c>
      <c r="S95">
        <f t="shared" si="48"/>
        <v>1.9137872795324169</v>
      </c>
      <c r="T95">
        <f t="shared" si="49"/>
        <v>14.21226503588122</v>
      </c>
      <c r="U95">
        <f t="shared" si="50"/>
        <v>7290.9438062209856</v>
      </c>
      <c r="V95">
        <f t="shared" si="51"/>
        <v>0.99999719662898412</v>
      </c>
      <c r="W95">
        <f t="shared" si="52"/>
        <v>14.202163000734217</v>
      </c>
      <c r="X95">
        <f t="shared" si="53"/>
        <v>23.43678719832085</v>
      </c>
      <c r="Y95">
        <f t="shared" si="54"/>
        <v>23.435802232691703</v>
      </c>
      <c r="Z95">
        <f t="shared" si="55"/>
        <v>13.072513456016502</v>
      </c>
      <c r="AA95">
        <f t="shared" si="56"/>
        <v>5.599748147321904</v>
      </c>
      <c r="AB95">
        <f t="shared" si="57"/>
        <v>4.3021354764325656E-2</v>
      </c>
      <c r="AC95">
        <f t="shared" si="58"/>
        <v>-3.1143497629760315</v>
      </c>
      <c r="AD95">
        <f t="shared" si="59"/>
        <v>94.39001552253896</v>
      </c>
      <c r="AE95" s="7">
        <f t="shared" si="60"/>
        <v>0.5188326151131778</v>
      </c>
      <c r="AF95">
        <f t="shared" si="36"/>
        <v>692.88103423702387</v>
      </c>
      <c r="AG95">
        <f t="shared" si="61"/>
        <v>-6.7797414407440328</v>
      </c>
      <c r="AH95">
        <f t="shared" si="37"/>
        <v>26.412411442676714</v>
      </c>
      <c r="AI95">
        <f t="shared" si="62"/>
        <v>63.587588557323286</v>
      </c>
      <c r="AJ95">
        <f t="shared" si="63"/>
        <v>8.013390324638171E-3</v>
      </c>
      <c r="AK95">
        <f t="shared" si="64"/>
        <v>63.595601947647921</v>
      </c>
      <c r="AL95">
        <f t="shared" si="38"/>
        <v>164.68516835572291</v>
      </c>
    </row>
    <row r="96" spans="4:38" x14ac:dyDescent="0.25">
      <c r="D96" s="1">
        <f t="shared" si="65"/>
        <v>43560</v>
      </c>
      <c r="E96" s="11">
        <f t="shared" si="39"/>
        <v>0.13720872151757627</v>
      </c>
      <c r="F96" s="7">
        <f t="shared" si="33"/>
        <v>0.25578535775814182</v>
      </c>
      <c r="G96" s="7">
        <f t="shared" si="34"/>
        <v>0.78147881279587972</v>
      </c>
      <c r="H96">
        <f t="shared" si="35"/>
        <v>756.99857525434243</v>
      </c>
      <c r="I96">
        <f t="shared" si="40"/>
        <v>683.00142474565757</v>
      </c>
      <c r="J96" s="8">
        <f t="shared" si="41"/>
        <v>0.11857663624056555</v>
      </c>
      <c r="L96" s="7">
        <f t="shared" si="42"/>
        <v>0.5</v>
      </c>
      <c r="M96" s="2">
        <f t="shared" si="43"/>
        <v>2458578.7708333335</v>
      </c>
      <c r="N96" s="3">
        <f t="shared" si="44"/>
        <v>0.19257415012548909</v>
      </c>
      <c r="P96">
        <f t="shared" si="45"/>
        <v>13.284125119709643</v>
      </c>
      <c r="Q96">
        <f t="shared" si="46"/>
        <v>7290.0156192215572</v>
      </c>
      <c r="R96">
        <f t="shared" si="47"/>
        <v>1.6700534061806598E-2</v>
      </c>
      <c r="S96">
        <f t="shared" si="48"/>
        <v>1.9133738902691215</v>
      </c>
      <c r="T96">
        <f t="shared" si="49"/>
        <v>15.197499009978763</v>
      </c>
      <c r="U96">
        <f t="shared" si="50"/>
        <v>7291.9289931118265</v>
      </c>
      <c r="V96">
        <f t="shared" si="51"/>
        <v>1.000284425129939</v>
      </c>
      <c r="W96">
        <f t="shared" si="52"/>
        <v>15.187395276973735</v>
      </c>
      <c r="X96">
        <f t="shared" si="53"/>
        <v>23.436786842285976</v>
      </c>
      <c r="Y96">
        <f t="shared" si="54"/>
        <v>23.435804060939148</v>
      </c>
      <c r="Z96">
        <f t="shared" si="55"/>
        <v>13.985769130949787</v>
      </c>
      <c r="AA96">
        <f t="shared" si="56"/>
        <v>5.9807192078508216</v>
      </c>
      <c r="AB96">
        <f t="shared" si="57"/>
        <v>4.3021361667480294E-2</v>
      </c>
      <c r="AC96">
        <f t="shared" si="58"/>
        <v>-2.8255867988955941</v>
      </c>
      <c r="AD96">
        <f t="shared" si="59"/>
        <v>94.624821906792803</v>
      </c>
      <c r="AE96" s="7">
        <f t="shared" si="60"/>
        <v>0.51863208527701077</v>
      </c>
      <c r="AF96">
        <f t="shared" si="36"/>
        <v>693.1697972011043</v>
      </c>
      <c r="AG96">
        <f t="shared" si="61"/>
        <v>-6.7075506997239245</v>
      </c>
      <c r="AH96">
        <f t="shared" si="37"/>
        <v>26.025086621355904</v>
      </c>
      <c r="AI96">
        <f t="shared" si="62"/>
        <v>63.974913378644096</v>
      </c>
      <c r="AJ96">
        <f t="shared" si="63"/>
        <v>7.8779483214858059E-3</v>
      </c>
      <c r="AK96">
        <f t="shared" si="64"/>
        <v>63.982791326965582</v>
      </c>
      <c r="AL96">
        <f t="shared" si="38"/>
        <v>164.64750445187781</v>
      </c>
    </row>
    <row r="97" spans="4:38" x14ac:dyDescent="0.25">
      <c r="D97" s="1">
        <f t="shared" si="65"/>
        <v>43561</v>
      </c>
      <c r="E97" s="11">
        <f t="shared" si="39"/>
        <v>0.1366850307462531</v>
      </c>
      <c r="F97" s="7">
        <f t="shared" si="33"/>
        <v>0.2549364068840238</v>
      </c>
      <c r="G97" s="7">
        <f t="shared" si="34"/>
        <v>0.78193090233294105</v>
      </c>
      <c r="H97">
        <f t="shared" si="35"/>
        <v>758.87207344644082</v>
      </c>
      <c r="I97">
        <f t="shared" si="40"/>
        <v>681.12792655355918</v>
      </c>
      <c r="J97" s="8">
        <f t="shared" si="41"/>
        <v>0.11825137613777069</v>
      </c>
      <c r="L97" s="7">
        <f t="shared" si="42"/>
        <v>0.5</v>
      </c>
      <c r="M97" s="2">
        <f t="shared" si="43"/>
        <v>2458579.7708333335</v>
      </c>
      <c r="N97" s="3">
        <f t="shared" si="44"/>
        <v>0.19260152863336039</v>
      </c>
      <c r="P97">
        <f t="shared" si="45"/>
        <v>14.269772483070483</v>
      </c>
      <c r="Q97">
        <f t="shared" si="46"/>
        <v>7291.0012195016616</v>
      </c>
      <c r="R97">
        <f t="shared" si="47"/>
        <v>1.6700532909560143E-2</v>
      </c>
      <c r="S97">
        <f t="shared" si="48"/>
        <v>1.9123950265900438</v>
      </c>
      <c r="T97">
        <f t="shared" si="49"/>
        <v>16.182167509660527</v>
      </c>
      <c r="U97">
        <f t="shared" si="50"/>
        <v>7292.9136145282519</v>
      </c>
      <c r="V97">
        <f t="shared" si="51"/>
        <v>1.0005714873556135</v>
      </c>
      <c r="W97">
        <f t="shared" si="52"/>
        <v>16.172062082567585</v>
      </c>
      <c r="X97">
        <f t="shared" si="53"/>
        <v>23.436786486251101</v>
      </c>
      <c r="Y97">
        <f t="shared" si="54"/>
        <v>23.43580589002606</v>
      </c>
      <c r="Z97">
        <f t="shared" si="55"/>
        <v>14.899770181488142</v>
      </c>
      <c r="AA97">
        <f t="shared" si="56"/>
        <v>6.359962458600247</v>
      </c>
      <c r="AB97">
        <f t="shared" si="57"/>
        <v>4.3021368573805244E-2</v>
      </c>
      <c r="AC97">
        <f t="shared" si="58"/>
        <v>-2.5398466362148806</v>
      </c>
      <c r="AD97">
        <f t="shared" si="59"/>
        <v>94.859009180805103</v>
      </c>
      <c r="AE97" s="7">
        <f t="shared" si="60"/>
        <v>0.51843365460848245</v>
      </c>
      <c r="AF97">
        <f t="shared" si="36"/>
        <v>693.4555373637852</v>
      </c>
      <c r="AG97">
        <f t="shared" si="61"/>
        <v>-6.6361156590537007</v>
      </c>
      <c r="AH97">
        <f t="shared" si="37"/>
        <v>25.639639148650161</v>
      </c>
      <c r="AI97">
        <f t="shared" si="62"/>
        <v>64.360360851349839</v>
      </c>
      <c r="AJ97">
        <f t="shared" si="63"/>
        <v>7.744043619306991E-3</v>
      </c>
      <c r="AK97">
        <f t="shared" si="64"/>
        <v>64.36810489496915</v>
      </c>
      <c r="AL97">
        <f t="shared" si="38"/>
        <v>164.60777490248392</v>
      </c>
    </row>
    <row r="98" spans="4:38" x14ac:dyDescent="0.25">
      <c r="D98" s="1">
        <f t="shared" si="65"/>
        <v>43562</v>
      </c>
      <c r="E98" s="11">
        <f t="shared" si="39"/>
        <v>0.13616456128254628</v>
      </c>
      <c r="F98" s="7">
        <f t="shared" si="33"/>
        <v>0.25409159250701885</v>
      </c>
      <c r="G98" s="7">
        <f t="shared" si="34"/>
        <v>0.78238346760912847</v>
      </c>
      <c r="H98">
        <f t="shared" si="35"/>
        <v>760.74030014703794</v>
      </c>
      <c r="I98">
        <f t="shared" si="40"/>
        <v>679.25969985296206</v>
      </c>
      <c r="J98" s="8">
        <f t="shared" si="41"/>
        <v>0.11792703122447258</v>
      </c>
      <c r="L98" s="7">
        <f t="shared" si="42"/>
        <v>0.5</v>
      </c>
      <c r="M98" s="2">
        <f t="shared" si="43"/>
        <v>2458580.7708333335</v>
      </c>
      <c r="N98" s="3">
        <f t="shared" si="44"/>
        <v>0.19262890714123171</v>
      </c>
      <c r="P98">
        <f t="shared" si="45"/>
        <v>15.255419846433142</v>
      </c>
      <c r="Q98">
        <f t="shared" si="46"/>
        <v>7291.9868197817641</v>
      </c>
      <c r="R98">
        <f t="shared" si="47"/>
        <v>1.6700531757313498E-2</v>
      </c>
      <c r="S98">
        <f t="shared" si="48"/>
        <v>1.9108515870943699</v>
      </c>
      <c r="T98">
        <f t="shared" si="49"/>
        <v>17.166271433527513</v>
      </c>
      <c r="U98">
        <f t="shared" si="50"/>
        <v>7293.897671368858</v>
      </c>
      <c r="V98">
        <f t="shared" si="51"/>
        <v>1.0008582986529322</v>
      </c>
      <c r="W98">
        <f t="shared" si="52"/>
        <v>17.156164316118218</v>
      </c>
      <c r="X98">
        <f t="shared" si="53"/>
        <v>23.43678613021623</v>
      </c>
      <c r="Y98">
        <f t="shared" si="54"/>
        <v>23.435807719950578</v>
      </c>
      <c r="Z98">
        <f t="shared" si="55"/>
        <v>15.814592706207307</v>
      </c>
      <c r="AA98">
        <f t="shared" si="56"/>
        <v>6.737382188213644</v>
      </c>
      <c r="AB98">
        <f t="shared" si="57"/>
        <v>4.3021375483293427E-2</v>
      </c>
      <c r="AC98">
        <f t="shared" si="58"/>
        <v>-2.2574272836260447</v>
      </c>
      <c r="AD98">
        <f t="shared" si="59"/>
        <v>95.092537518379743</v>
      </c>
      <c r="AE98" s="7">
        <f t="shared" si="60"/>
        <v>0.51823753005807371</v>
      </c>
      <c r="AF98">
        <f t="shared" si="36"/>
        <v>693.7379567163739</v>
      </c>
      <c r="AG98">
        <f t="shared" si="61"/>
        <v>-6.5655108209065247</v>
      </c>
      <c r="AH98">
        <f t="shared" si="37"/>
        <v>25.256181090188107</v>
      </c>
      <c r="AI98">
        <f t="shared" si="62"/>
        <v>64.743818909811893</v>
      </c>
      <c r="AJ98">
        <f t="shared" si="63"/>
        <v>7.6116815872637389E-3</v>
      </c>
      <c r="AK98">
        <f t="shared" si="64"/>
        <v>64.751430591399156</v>
      </c>
      <c r="AL98">
        <f t="shared" si="38"/>
        <v>164.56576984672063</v>
      </c>
    </row>
    <row r="99" spans="4:38" x14ac:dyDescent="0.25">
      <c r="D99" s="1">
        <f t="shared" si="65"/>
        <v>43563</v>
      </c>
      <c r="E99" s="11">
        <f t="shared" si="39"/>
        <v>0.13564757374725001</v>
      </c>
      <c r="F99" s="7">
        <f t="shared" si="33"/>
        <v>0.25325123169725294</v>
      </c>
      <c r="G99" s="7">
        <f t="shared" si="34"/>
        <v>0.78283659989724108</v>
      </c>
      <c r="H99">
        <f t="shared" si="35"/>
        <v>762.60293020798304</v>
      </c>
      <c r="I99">
        <f t="shared" si="40"/>
        <v>677.39706979201696</v>
      </c>
      <c r="J99" s="8">
        <f t="shared" si="41"/>
        <v>0.11760365795000295</v>
      </c>
      <c r="L99" s="7">
        <f t="shared" si="42"/>
        <v>0.5</v>
      </c>
      <c r="M99" s="2">
        <f t="shared" si="43"/>
        <v>2458581.7708333335</v>
      </c>
      <c r="N99" s="3">
        <f t="shared" si="44"/>
        <v>0.19265628564910303</v>
      </c>
      <c r="P99">
        <f t="shared" si="45"/>
        <v>16.241067209795801</v>
      </c>
      <c r="Q99">
        <f t="shared" si="46"/>
        <v>7292.9724200618684</v>
      </c>
      <c r="R99">
        <f t="shared" si="47"/>
        <v>1.6700530605066662E-2</v>
      </c>
      <c r="S99">
        <f t="shared" si="48"/>
        <v>1.908744634887324</v>
      </c>
      <c r="T99">
        <f t="shared" si="49"/>
        <v>18.149811844683125</v>
      </c>
      <c r="U99">
        <f t="shared" si="50"/>
        <v>7294.8811646967561</v>
      </c>
      <c r="V99">
        <f t="shared" si="51"/>
        <v>1.0011447745883422</v>
      </c>
      <c r="W99">
        <f t="shared" si="52"/>
        <v>18.139703040730481</v>
      </c>
      <c r="X99">
        <f t="shared" si="53"/>
        <v>23.436785774181356</v>
      </c>
      <c r="Y99">
        <f t="shared" si="54"/>
        <v>23.435809550710832</v>
      </c>
      <c r="Z99">
        <f t="shared" si="55"/>
        <v>16.730311771463324</v>
      </c>
      <c r="AA99">
        <f t="shared" si="56"/>
        <v>7.1128829288024038</v>
      </c>
      <c r="AB99">
        <f t="shared" si="57"/>
        <v>4.3021382395937842E-2</v>
      </c>
      <c r="AC99">
        <f t="shared" si="58"/>
        <v>-1.9786227480358412</v>
      </c>
      <c r="AD99">
        <f t="shared" si="59"/>
        <v>95.325366275997879</v>
      </c>
      <c r="AE99" s="7">
        <f t="shared" si="60"/>
        <v>0.51804391579724707</v>
      </c>
      <c r="AF99">
        <f t="shared" si="36"/>
        <v>694.01676125196423</v>
      </c>
      <c r="AG99">
        <f t="shared" si="61"/>
        <v>-6.4958096870089435</v>
      </c>
      <c r="AH99">
        <f t="shared" si="37"/>
        <v>24.874824245193192</v>
      </c>
      <c r="AI99">
        <f t="shared" si="62"/>
        <v>65.125175754806804</v>
      </c>
      <c r="AJ99">
        <f t="shared" si="63"/>
        <v>7.4808676118434834E-3</v>
      </c>
      <c r="AK99">
        <f t="shared" si="64"/>
        <v>65.132656622418651</v>
      </c>
      <c r="AL99">
        <f t="shared" si="38"/>
        <v>164.52127210241872</v>
      </c>
    </row>
    <row r="100" spans="4:38" x14ac:dyDescent="0.25">
      <c r="D100" s="1">
        <f t="shared" si="65"/>
        <v>43564</v>
      </c>
      <c r="E100" s="11">
        <f t="shared" si="39"/>
        <v>0.1351343270552281</v>
      </c>
      <c r="F100" s="7">
        <f t="shared" si="33"/>
        <v>0.25241564102202885</v>
      </c>
      <c r="G100" s="7">
        <f t="shared" si="34"/>
        <v>0.78329038515482585</v>
      </c>
      <c r="H100">
        <f t="shared" si="35"/>
        <v>764.45963155122774</v>
      </c>
      <c r="I100">
        <f t="shared" si="40"/>
        <v>675.54036844877226</v>
      </c>
      <c r="J100" s="8">
        <f t="shared" si="41"/>
        <v>0.11728131396680073</v>
      </c>
      <c r="L100" s="7">
        <f t="shared" si="42"/>
        <v>0.5</v>
      </c>
      <c r="M100" s="2">
        <f t="shared" si="43"/>
        <v>2458582.7708333335</v>
      </c>
      <c r="N100" s="3">
        <f t="shared" si="44"/>
        <v>0.19268366415697435</v>
      </c>
      <c r="P100">
        <f t="shared" si="45"/>
        <v>17.22671457315937</v>
      </c>
      <c r="Q100">
        <f t="shared" si="46"/>
        <v>7293.9580203419719</v>
      </c>
      <c r="R100">
        <f t="shared" si="47"/>
        <v>1.6700529452819638E-2</v>
      </c>
      <c r="S100">
        <f t="shared" si="48"/>
        <v>1.906075396552086</v>
      </c>
      <c r="T100">
        <f t="shared" si="49"/>
        <v>19.132789969711457</v>
      </c>
      <c r="U100">
        <f t="shared" si="50"/>
        <v>7295.8640957385242</v>
      </c>
      <c r="V100">
        <f t="shared" si="51"/>
        <v>1.0014308309719657</v>
      </c>
      <c r="W100">
        <f t="shared" si="52"/>
        <v>19.122679482989906</v>
      </c>
      <c r="X100">
        <f t="shared" si="53"/>
        <v>23.436785418146485</v>
      </c>
      <c r="Y100">
        <f t="shared" si="54"/>
        <v>23.435811382304959</v>
      </c>
      <c r="Z100">
        <f t="shared" si="55"/>
        <v>17.647001353555783</v>
      </c>
      <c r="AA100">
        <f t="shared" si="56"/>
        <v>7.4863694507823419</v>
      </c>
      <c r="AB100">
        <f t="shared" si="57"/>
        <v>4.3021389311731398E-2</v>
      </c>
      <c r="AC100">
        <f t="shared" si="58"/>
        <v>-1.70372284733548</v>
      </c>
      <c r="AD100">
        <f t="shared" si="59"/>
        <v>95.557453943903468</v>
      </c>
      <c r="AE100" s="7">
        <f t="shared" si="60"/>
        <v>0.51785301308842735</v>
      </c>
      <c r="AF100">
        <f t="shared" si="36"/>
        <v>694.29166115266457</v>
      </c>
      <c r="AG100">
        <f t="shared" si="61"/>
        <v>-6.4270847118338565</v>
      </c>
      <c r="AH100">
        <f t="shared" si="37"/>
        <v>24.495680160785138</v>
      </c>
      <c r="AI100">
        <f t="shared" si="62"/>
        <v>65.504319839214858</v>
      </c>
      <c r="AJ100">
        <f t="shared" si="63"/>
        <v>7.3516071327377665E-3</v>
      </c>
      <c r="AK100">
        <f t="shared" si="64"/>
        <v>65.511671446347592</v>
      </c>
      <c r="AL100">
        <f t="shared" si="38"/>
        <v>164.47405700612387</v>
      </c>
    </row>
    <row r="101" spans="4:38" x14ac:dyDescent="0.25">
      <c r="D101" s="1">
        <f t="shared" si="65"/>
        <v>43565</v>
      </c>
      <c r="E101" s="11">
        <f t="shared" si="39"/>
        <v>0.13462507834700702</v>
      </c>
      <c r="F101" s="7">
        <f t="shared" si="33"/>
        <v>0.25158513654341402</v>
      </c>
      <c r="G101" s="7">
        <f t="shared" si="34"/>
        <v>0.78374490375778594</v>
      </c>
      <c r="H101">
        <f t="shared" si="35"/>
        <v>766.31006478869563</v>
      </c>
      <c r="I101">
        <f t="shared" si="40"/>
        <v>673.68993521130437</v>
      </c>
      <c r="J101" s="8">
        <f t="shared" si="41"/>
        <v>0.11696005819640701</v>
      </c>
      <c r="L101" s="7">
        <f t="shared" si="42"/>
        <v>0.5</v>
      </c>
      <c r="M101" s="2">
        <f t="shared" si="43"/>
        <v>2458583.7708333335</v>
      </c>
      <c r="N101" s="3">
        <f t="shared" si="44"/>
        <v>0.19271104266484568</v>
      </c>
      <c r="P101">
        <f t="shared" si="45"/>
        <v>18.21236193652112</v>
      </c>
      <c r="Q101">
        <f t="shared" si="46"/>
        <v>7294.9436206220744</v>
      </c>
      <c r="R101">
        <f t="shared" si="47"/>
        <v>1.6700528300572424E-2</v>
      </c>
      <c r="S101">
        <f t="shared" si="48"/>
        <v>1.902845261079831</v>
      </c>
      <c r="T101">
        <f t="shared" si="49"/>
        <v>20.115207197600952</v>
      </c>
      <c r="U101">
        <f t="shared" si="50"/>
        <v>7296.8464658831545</v>
      </c>
      <c r="V101">
        <f t="shared" si="51"/>
        <v>1.0017163838815206</v>
      </c>
      <c r="W101">
        <f t="shared" si="52"/>
        <v>20.105095031886378</v>
      </c>
      <c r="X101">
        <f t="shared" si="53"/>
        <v>23.436785062111611</v>
      </c>
      <c r="Y101">
        <f t="shared" si="54"/>
        <v>23.435813214731077</v>
      </c>
      <c r="Z101">
        <f t="shared" si="55"/>
        <v>18.564734280192511</v>
      </c>
      <c r="AA101">
        <f t="shared" si="56"/>
        <v>7.8577467586362095</v>
      </c>
      <c r="AB101">
        <f t="shared" si="57"/>
        <v>4.3021396230667024E-2</v>
      </c>
      <c r="AC101">
        <f t="shared" si="58"/>
        <v>-1.4330130168639701</v>
      </c>
      <c r="AD101">
        <f t="shared" si="59"/>
        <v>95.788758098586953</v>
      </c>
      <c r="AE101" s="7">
        <f t="shared" si="60"/>
        <v>0.51766502015060001</v>
      </c>
      <c r="AF101">
        <f t="shared" si="36"/>
        <v>694.56237098313613</v>
      </c>
      <c r="AG101">
        <f t="shared" si="61"/>
        <v>-6.3594072542159665</v>
      </c>
      <c r="AH101">
        <f t="shared" si="37"/>
        <v>24.118860146978555</v>
      </c>
      <c r="AI101">
        <f t="shared" si="62"/>
        <v>65.881139853021438</v>
      </c>
      <c r="AJ101">
        <f t="shared" si="63"/>
        <v>7.2239056771201274E-3</v>
      </c>
      <c r="AK101">
        <f t="shared" si="64"/>
        <v>65.88836375869856</v>
      </c>
      <c r="AL101">
        <f t="shared" si="38"/>
        <v>164.42389226454895</v>
      </c>
    </row>
    <row r="102" spans="4:38" x14ac:dyDescent="0.25">
      <c r="D102" s="1">
        <f t="shared" si="65"/>
        <v>43566</v>
      </c>
      <c r="E102" s="11">
        <f t="shared" si="39"/>
        <v>0.13412008291361821</v>
      </c>
      <c r="F102" s="7">
        <f t="shared" si="33"/>
        <v>0.25076003380698675</v>
      </c>
      <c r="G102" s="7">
        <f t="shared" si="34"/>
        <v>0.78420023023351271</v>
      </c>
      <c r="H102">
        <f t="shared" si="35"/>
        <v>768.15388285419726</v>
      </c>
      <c r="I102">
        <f t="shared" si="40"/>
        <v>671.84611714580274</v>
      </c>
      <c r="J102" s="8">
        <f t="shared" si="41"/>
        <v>0.11663995089336852</v>
      </c>
      <c r="L102" s="7">
        <f t="shared" si="42"/>
        <v>0.5</v>
      </c>
      <c r="M102" s="2">
        <f t="shared" si="43"/>
        <v>2458584.7708333335</v>
      </c>
      <c r="N102" s="3">
        <f t="shared" si="44"/>
        <v>0.192738421172717</v>
      </c>
      <c r="P102">
        <f t="shared" si="45"/>
        <v>19.198009299885598</v>
      </c>
      <c r="Q102">
        <f t="shared" si="46"/>
        <v>7295.9292209021778</v>
      </c>
      <c r="R102">
        <f t="shared" si="47"/>
        <v>1.6700527148325019E-2</v>
      </c>
      <c r="S102">
        <f t="shared" si="48"/>
        <v>1.8990557787590971</v>
      </c>
      <c r="T102">
        <f t="shared" si="49"/>
        <v>21.097065078644697</v>
      </c>
      <c r="U102">
        <f t="shared" si="50"/>
        <v>7297.8282766809371</v>
      </c>
      <c r="V102">
        <f t="shared" si="51"/>
        <v>1.0020013496859956</v>
      </c>
      <c r="W102">
        <f t="shared" si="52"/>
        <v>21.086951237714416</v>
      </c>
      <c r="X102">
        <f t="shared" si="53"/>
        <v>23.43678470607674</v>
      </c>
      <c r="Y102">
        <f t="shared" si="54"/>
        <v>23.435815047987333</v>
      </c>
      <c r="Z102">
        <f t="shared" si="55"/>
        <v>19.483582171251125</v>
      </c>
      <c r="AA102">
        <f t="shared" si="56"/>
        <v>8.2269200876726476</v>
      </c>
      <c r="AB102">
        <f t="shared" si="57"/>
        <v>4.3021403152737725E-2</v>
      </c>
      <c r="AC102">
        <f t="shared" si="58"/>
        <v>-1.1667741091594432</v>
      </c>
      <c r="AD102">
        <f t="shared" si="59"/>
        <v>96.019235356774658</v>
      </c>
      <c r="AE102" s="7">
        <f t="shared" si="60"/>
        <v>0.51748013202024967</v>
      </c>
      <c r="AF102">
        <f t="shared" si="36"/>
        <v>694.82860989084065</v>
      </c>
      <c r="AG102">
        <f t="shared" si="61"/>
        <v>-6.2928475272898368</v>
      </c>
      <c r="AH102">
        <f t="shared" si="37"/>
        <v>23.744475292292563</v>
      </c>
      <c r="AI102">
        <f t="shared" si="62"/>
        <v>66.255524707707437</v>
      </c>
      <c r="AJ102">
        <f t="shared" si="63"/>
        <v>7.0977688923612309E-3</v>
      </c>
      <c r="AK102">
        <f t="shared" si="64"/>
        <v>66.262622476599802</v>
      </c>
      <c r="AL102">
        <f t="shared" si="38"/>
        <v>164.37053782020541</v>
      </c>
    </row>
    <row r="103" spans="4:38" x14ac:dyDescent="0.25">
      <c r="D103" s="1">
        <f t="shared" si="65"/>
        <v>43567</v>
      </c>
      <c r="E103" s="11">
        <f t="shared" si="39"/>
        <v>0.13361959411433388</v>
      </c>
      <c r="F103" s="7">
        <f t="shared" si="33"/>
        <v>0.24994064782124784</v>
      </c>
      <c r="G103" s="7">
        <f t="shared" si="34"/>
        <v>0.784656432993592</v>
      </c>
      <c r="H103">
        <f t="shared" si="35"/>
        <v>769.9907306481756</v>
      </c>
      <c r="I103">
        <f t="shared" si="40"/>
        <v>670.0092693518244</v>
      </c>
      <c r="J103" s="8">
        <f t="shared" si="41"/>
        <v>0.11632105370691395</v>
      </c>
      <c r="L103" s="7">
        <f t="shared" si="42"/>
        <v>0.5</v>
      </c>
      <c r="M103" s="2">
        <f t="shared" si="43"/>
        <v>2458585.7708333335</v>
      </c>
      <c r="N103" s="3">
        <f t="shared" si="44"/>
        <v>0.19276579968058832</v>
      </c>
      <c r="P103">
        <f t="shared" si="45"/>
        <v>20.183656663250076</v>
      </c>
      <c r="Q103">
        <f t="shared" si="46"/>
        <v>7296.9148211822794</v>
      </c>
      <c r="R103">
        <f t="shared" si="47"/>
        <v>1.6700525996077426E-2</v>
      </c>
      <c r="S103">
        <f t="shared" si="48"/>
        <v>1.8947086600256271</v>
      </c>
      <c r="T103">
        <f t="shared" si="49"/>
        <v>22.078365323275705</v>
      </c>
      <c r="U103">
        <f t="shared" si="50"/>
        <v>7298.809529842305</v>
      </c>
      <c r="V103">
        <f t="shared" si="51"/>
        <v>1.0022856450690714</v>
      </c>
      <c r="W103">
        <f t="shared" si="52"/>
        <v>22.068249810908462</v>
      </c>
      <c r="X103">
        <f t="shared" si="53"/>
        <v>23.436784350041865</v>
      </c>
      <c r="Y103">
        <f t="shared" si="54"/>
        <v>23.435816882071844</v>
      </c>
      <c r="Z103">
        <f t="shared" si="55"/>
        <v>20.403615378772219</v>
      </c>
      <c r="AA103">
        <f t="shared" si="56"/>
        <v>8.5937949018237259</v>
      </c>
      <c r="AB103">
        <f t="shared" si="57"/>
        <v>4.3021410077936355E-2</v>
      </c>
      <c r="AC103">
        <f t="shared" si="58"/>
        <v>-0.90528218668479976</v>
      </c>
      <c r="AD103">
        <f t="shared" si="59"/>
        <v>96.24884133102195</v>
      </c>
      <c r="AE103" s="7">
        <f t="shared" si="60"/>
        <v>0.51729854040741996</v>
      </c>
      <c r="AF103">
        <f t="shared" si="36"/>
        <v>695.09010181331519</v>
      </c>
      <c r="AG103">
        <f t="shared" si="61"/>
        <v>-6.2274745466712034</v>
      </c>
      <c r="AH103">
        <f t="shared" si="37"/>
        <v>23.372636479902383</v>
      </c>
      <c r="AI103">
        <f t="shared" si="62"/>
        <v>66.627363520097617</v>
      </c>
      <c r="AJ103">
        <f t="shared" si="63"/>
        <v>6.9732025772242436E-3</v>
      </c>
      <c r="AK103">
        <f t="shared" si="64"/>
        <v>66.634336722674846</v>
      </c>
      <c r="AL103">
        <f t="shared" si="38"/>
        <v>164.3137457343546</v>
      </c>
    </row>
    <row r="104" spans="4:38" x14ac:dyDescent="0.25">
      <c r="D104" s="1">
        <f t="shared" si="65"/>
        <v>43568</v>
      </c>
      <c r="E104" s="11">
        <f t="shared" si="39"/>
        <v>0.13312386328693843</v>
      </c>
      <c r="F104" s="7">
        <f t="shared" si="33"/>
        <v>0.24912729302716571</v>
      </c>
      <c r="G104" s="7">
        <f t="shared" si="34"/>
        <v>0.78511357406625659</v>
      </c>
      <c r="H104">
        <f t="shared" si="35"/>
        <v>771.82024469629073</v>
      </c>
      <c r="I104">
        <f t="shared" si="40"/>
        <v>668.17975530370927</v>
      </c>
      <c r="J104" s="8">
        <f t="shared" si="41"/>
        <v>0.1160034297402273</v>
      </c>
      <c r="L104" s="7">
        <f t="shared" si="42"/>
        <v>0.5</v>
      </c>
      <c r="M104" s="2">
        <f t="shared" si="43"/>
        <v>2458586.7708333335</v>
      </c>
      <c r="N104" s="3">
        <f t="shared" si="44"/>
        <v>0.19279317818845965</v>
      </c>
      <c r="P104">
        <f t="shared" si="45"/>
        <v>21.169304026615464</v>
      </c>
      <c r="Q104">
        <f t="shared" si="46"/>
        <v>7297.9004214623828</v>
      </c>
      <c r="R104">
        <f t="shared" si="47"/>
        <v>1.6700524843829639E-2</v>
      </c>
      <c r="S104">
        <f t="shared" si="48"/>
        <v>1.8898057742736791</v>
      </c>
      <c r="T104">
        <f t="shared" si="49"/>
        <v>23.059109800889143</v>
      </c>
      <c r="U104">
        <f t="shared" si="50"/>
        <v>7299.7902272366564</v>
      </c>
      <c r="V104">
        <f t="shared" si="51"/>
        <v>1.0025691870522933</v>
      </c>
      <c r="W104">
        <f t="shared" si="52"/>
        <v>23.048992620865114</v>
      </c>
      <c r="X104">
        <f t="shared" si="53"/>
        <v>23.436783994006994</v>
      </c>
      <c r="Y104">
        <f t="shared" si="54"/>
        <v>23.435818716982752</v>
      </c>
      <c r="Z104">
        <f t="shared" si="55"/>
        <v>21.324902926213593</v>
      </c>
      <c r="AA104">
        <f t="shared" si="56"/>
        <v>8.9582768925579881</v>
      </c>
      <c r="AB104">
        <f t="shared" si="57"/>
        <v>4.302141700625596E-2</v>
      </c>
      <c r="AC104">
        <f t="shared" si="58"/>
        <v>-0.64880830726405536</v>
      </c>
      <c r="AD104">
        <f t="shared" si="59"/>
        <v>96.477530587036341</v>
      </c>
      <c r="AE104" s="7">
        <f t="shared" si="60"/>
        <v>0.51712043354671111</v>
      </c>
      <c r="AF104">
        <f t="shared" si="36"/>
        <v>695.346575692736</v>
      </c>
      <c r="AG104">
        <f t="shared" si="61"/>
        <v>-6.163356076816001</v>
      </c>
      <c r="AH104">
        <f t="shared" si="37"/>
        <v>23.003454404217905</v>
      </c>
      <c r="AI104">
        <f t="shared" si="62"/>
        <v>66.996545595782095</v>
      </c>
      <c r="AJ104">
        <f t="shared" si="63"/>
        <v>6.8502127115670341E-3</v>
      </c>
      <c r="AK104">
        <f t="shared" si="64"/>
        <v>67.003395808493664</v>
      </c>
      <c r="AL104">
        <f t="shared" si="38"/>
        <v>164.25326009075593</v>
      </c>
    </row>
    <row r="105" spans="4:38" x14ac:dyDescent="0.25">
      <c r="D105" s="1">
        <f t="shared" si="65"/>
        <v>43569</v>
      </c>
      <c r="E105" s="11">
        <f t="shared" si="39"/>
        <v>0.13263313965026774</v>
      </c>
      <c r="F105" s="7">
        <f t="shared" si="33"/>
        <v>0.24832028325743166</v>
      </c>
      <c r="G105" s="7">
        <f t="shared" si="34"/>
        <v>0.78557170882877603</v>
      </c>
      <c r="H105">
        <f t="shared" si="35"/>
        <v>773.64205282273576</v>
      </c>
      <c r="I105">
        <f t="shared" si="40"/>
        <v>666.35794717726424</v>
      </c>
      <c r="J105" s="8">
        <f t="shared" si="41"/>
        <v>0.11568714360716394</v>
      </c>
      <c r="L105" s="7">
        <f t="shared" si="42"/>
        <v>0.5</v>
      </c>
      <c r="M105" s="2">
        <f t="shared" si="43"/>
        <v>2458587.7708333335</v>
      </c>
      <c r="N105" s="3">
        <f t="shared" si="44"/>
        <v>0.19282055669633097</v>
      </c>
      <c r="P105">
        <f t="shared" si="45"/>
        <v>22.154951389980852</v>
      </c>
      <c r="Q105">
        <f t="shared" si="46"/>
        <v>7298.8860217424854</v>
      </c>
      <c r="R105">
        <f t="shared" si="47"/>
        <v>1.6700523691581665E-2</v>
      </c>
      <c r="S105">
        <f t="shared" si="48"/>
        <v>1.8843491486301469</v>
      </c>
      <c r="T105">
        <f t="shared" si="49"/>
        <v>24.039300538610998</v>
      </c>
      <c r="U105">
        <f t="shared" si="50"/>
        <v>7300.7703708911158</v>
      </c>
      <c r="V105">
        <f t="shared" si="51"/>
        <v>1.0028518930179822</v>
      </c>
      <c r="W105">
        <f t="shared" si="52"/>
        <v>24.029181694711781</v>
      </c>
      <c r="X105">
        <f t="shared" si="53"/>
        <v>23.436783637972123</v>
      </c>
      <c r="Y105">
        <f t="shared" si="54"/>
        <v>23.435820552718173</v>
      </c>
      <c r="Z105">
        <f t="shared" si="55"/>
        <v>22.24751244691651</v>
      </c>
      <c r="AA105">
        <f t="shared" si="56"/>
        <v>9.3202719789500357</v>
      </c>
      <c r="AB105">
        <f t="shared" si="57"/>
        <v>4.3021423937689367E-2</v>
      </c>
      <c r="AC105">
        <f t="shared" si="58"/>
        <v>-0.39761830206954274</v>
      </c>
      <c r="AD105">
        <f t="shared" si="59"/>
        <v>96.70525660284197</v>
      </c>
      <c r="AE105" s="7">
        <f t="shared" si="60"/>
        <v>0.51694599604310376</v>
      </c>
      <c r="AF105">
        <f t="shared" si="36"/>
        <v>695.59776569793053</v>
      </c>
      <c r="AG105">
        <f t="shared" si="61"/>
        <v>-6.1005585755173684</v>
      </c>
      <c r="AH105">
        <f t="shared" si="37"/>
        <v>22.637039587796199</v>
      </c>
      <c r="AI105">
        <f t="shared" si="62"/>
        <v>67.362960412203805</v>
      </c>
      <c r="AJ105">
        <f t="shared" si="63"/>
        <v>6.7288054845842547E-3</v>
      </c>
      <c r="AK105">
        <f t="shared" si="64"/>
        <v>67.369689217688389</v>
      </c>
      <c r="AL105">
        <f t="shared" si="38"/>
        <v>164.1888169240832</v>
      </c>
    </row>
    <row r="106" spans="4:38" x14ac:dyDescent="0.25">
      <c r="D106" s="1">
        <f t="shared" si="65"/>
        <v>43570</v>
      </c>
      <c r="E106" s="11">
        <f t="shared" si="39"/>
        <v>0.13214767019876453</v>
      </c>
      <c r="F106" s="7">
        <f t="shared" si="33"/>
        <v>0.24751993168498718</v>
      </c>
      <c r="G106" s="7">
        <f t="shared" si="34"/>
        <v>0.78603088574009661</v>
      </c>
      <c r="H106">
        <f t="shared" si="35"/>
        <v>775.45577383935756</v>
      </c>
      <c r="I106">
        <f t="shared" si="40"/>
        <v>664.54422616064244</v>
      </c>
      <c r="J106" s="8">
        <f t="shared" si="41"/>
        <v>0.11537226148622265</v>
      </c>
      <c r="L106" s="7">
        <f t="shared" si="42"/>
        <v>0.5</v>
      </c>
      <c r="M106" s="2">
        <f t="shared" si="43"/>
        <v>2458588.7708333335</v>
      </c>
      <c r="N106" s="3">
        <f t="shared" si="44"/>
        <v>0.19284793520420229</v>
      </c>
      <c r="P106">
        <f t="shared" si="45"/>
        <v>23.140598753347149</v>
      </c>
      <c r="Q106">
        <f t="shared" si="46"/>
        <v>7299.8716220225861</v>
      </c>
      <c r="R106">
        <f t="shared" si="47"/>
        <v>1.6700522539333504E-2</v>
      </c>
      <c r="S106">
        <f t="shared" si="48"/>
        <v>1.8783409666923785</v>
      </c>
      <c r="T106">
        <f t="shared" si="49"/>
        <v>25.018939720039526</v>
      </c>
      <c r="U106">
        <f t="shared" si="50"/>
        <v>7301.7499629892782</v>
      </c>
      <c r="V106">
        <f t="shared" si="51"/>
        <v>1.0031336807318836</v>
      </c>
      <c r="W106">
        <f t="shared" si="52"/>
        <v>25.008819216048142</v>
      </c>
      <c r="X106">
        <f t="shared" si="53"/>
        <v>23.436783281937249</v>
      </c>
      <c r="Y106">
        <f t="shared" si="54"/>
        <v>23.43582238927624</v>
      </c>
      <c r="Z106">
        <f t="shared" si="55"/>
        <v>23.171510121805401</v>
      </c>
      <c r="AA106">
        <f t="shared" si="56"/>
        <v>9.6796863089721334</v>
      </c>
      <c r="AB106">
        <f t="shared" si="57"/>
        <v>4.302143087222958E-2</v>
      </c>
      <c r="AC106">
        <f t="shared" si="58"/>
        <v>-0.15197254606031915</v>
      </c>
      <c r="AD106">
        <f t="shared" si="59"/>
        <v>96.931971729919695</v>
      </c>
      <c r="AE106" s="7">
        <f t="shared" si="60"/>
        <v>0.51677540871254191</v>
      </c>
      <c r="AF106">
        <f t="shared" si="36"/>
        <v>695.84341145393978</v>
      </c>
      <c r="AG106">
        <f t="shared" si="61"/>
        <v>-6.0391471365150551</v>
      </c>
      <c r="AH106">
        <f t="shared" si="37"/>
        <v>22.273502398452237</v>
      </c>
      <c r="AI106">
        <f t="shared" si="62"/>
        <v>67.726497601547763</v>
      </c>
      <c r="AJ106">
        <f t="shared" si="63"/>
        <v>6.6089873216071222E-3</v>
      </c>
      <c r="AK106">
        <f t="shared" si="64"/>
        <v>67.733106588869376</v>
      </c>
      <c r="AL106">
        <f t="shared" si="38"/>
        <v>164.120144177312</v>
      </c>
    </row>
    <row r="107" spans="4:38" x14ac:dyDescent="0.25">
      <c r="D107" s="1">
        <f t="shared" si="65"/>
        <v>43571</v>
      </c>
      <c r="E107" s="11">
        <f t="shared" si="39"/>
        <v>0.1316676995888594</v>
      </c>
      <c r="F107" s="7">
        <f t="shared" si="33"/>
        <v>0.24672655076045094</v>
      </c>
      <c r="G107" s="7">
        <f t="shared" si="34"/>
        <v>0.78649114607408488</v>
      </c>
      <c r="H107">
        <f t="shared" si="35"/>
        <v>777.26101725163278</v>
      </c>
      <c r="I107">
        <f t="shared" si="40"/>
        <v>662.73898274836722</v>
      </c>
      <c r="J107" s="8">
        <f t="shared" si="41"/>
        <v>0.11505885117159154</v>
      </c>
      <c r="L107" s="7">
        <f t="shared" si="42"/>
        <v>0.5</v>
      </c>
      <c r="M107" s="2">
        <f t="shared" si="43"/>
        <v>2458589.7708333335</v>
      </c>
      <c r="N107" s="3">
        <f t="shared" si="44"/>
        <v>0.19287531371207361</v>
      </c>
      <c r="P107">
        <f t="shared" si="45"/>
        <v>24.126246116713446</v>
      </c>
      <c r="Q107">
        <f t="shared" si="46"/>
        <v>7300.8572223026886</v>
      </c>
      <c r="R107">
        <f t="shared" si="47"/>
        <v>1.6700521387085148E-2</v>
      </c>
      <c r="S107">
        <f t="shared" si="48"/>
        <v>1.8717835672309091</v>
      </c>
      <c r="T107">
        <f t="shared" si="49"/>
        <v>25.998029683944356</v>
      </c>
      <c r="U107">
        <f t="shared" si="50"/>
        <v>7302.7290058699191</v>
      </c>
      <c r="V107">
        <f t="shared" si="51"/>
        <v>1.0034144683655541</v>
      </c>
      <c r="W107">
        <f t="shared" si="52"/>
        <v>25.987907523645244</v>
      </c>
      <c r="X107">
        <f t="shared" si="53"/>
        <v>23.436782925902378</v>
      </c>
      <c r="Y107">
        <f t="shared" si="54"/>
        <v>23.435824226655082</v>
      </c>
      <c r="Z107">
        <f t="shared" si="55"/>
        <v>24.096960616312543</v>
      </c>
      <c r="AA107">
        <f t="shared" si="56"/>
        <v>10.036426262056684</v>
      </c>
      <c r="AB107">
        <f t="shared" si="57"/>
        <v>4.3021437809869494E-2</v>
      </c>
      <c r="AC107">
        <f t="shared" si="58"/>
        <v>8.7874279134291938E-2</v>
      </c>
      <c r="AD107">
        <f t="shared" si="59"/>
        <v>97.157627156454097</v>
      </c>
      <c r="AE107" s="7">
        <f t="shared" si="60"/>
        <v>0.51660884841726784</v>
      </c>
      <c r="AF107">
        <f t="shared" si="36"/>
        <v>696.08325827913427</v>
      </c>
      <c r="AG107">
        <f t="shared" si="61"/>
        <v>-5.9791854302164325</v>
      </c>
      <c r="AH107">
        <f t="shared" si="37"/>
        <v>21.912953066430905</v>
      </c>
      <c r="AI107">
        <f t="shared" si="62"/>
        <v>68.087046933569098</v>
      </c>
      <c r="AJ107">
        <f t="shared" si="63"/>
        <v>6.4907649094774972E-3</v>
      </c>
      <c r="AK107">
        <f t="shared" si="64"/>
        <v>68.093537698478571</v>
      </c>
      <c r="AL107">
        <f t="shared" si="38"/>
        <v>164.04696169281556</v>
      </c>
    </row>
    <row r="108" spans="4:38" x14ac:dyDescent="0.25">
      <c r="D108" s="1">
        <f t="shared" si="65"/>
        <v>43572</v>
      </c>
      <c r="E108" s="11">
        <f t="shared" si="39"/>
        <v>0.13119347001702614</v>
      </c>
      <c r="F108" s="7">
        <f t="shared" si="33"/>
        <v>0.24594045213809212</v>
      </c>
      <c r="G108" s="7">
        <f t="shared" si="34"/>
        <v>0.78695252365382817</v>
      </c>
      <c r="H108">
        <f t="shared" si="35"/>
        <v>779.05738298265987</v>
      </c>
      <c r="I108">
        <f t="shared" si="40"/>
        <v>660.94261701734013</v>
      </c>
      <c r="J108" s="8">
        <f t="shared" si="41"/>
        <v>0.11474698212106599</v>
      </c>
      <c r="L108" s="7">
        <f t="shared" si="42"/>
        <v>0.5</v>
      </c>
      <c r="M108" s="2">
        <f t="shared" si="43"/>
        <v>2458590.7708333335</v>
      </c>
      <c r="N108" s="3">
        <f t="shared" si="44"/>
        <v>0.19290269221994494</v>
      </c>
      <c r="P108">
        <f t="shared" si="45"/>
        <v>25.111893480079743</v>
      </c>
      <c r="Q108">
        <f t="shared" si="46"/>
        <v>7301.8428225827902</v>
      </c>
      <c r="R108">
        <f t="shared" si="47"/>
        <v>1.6700520234836605E-2</v>
      </c>
      <c r="S108">
        <f t="shared" si="48"/>
        <v>1.864679442858296</v>
      </c>
      <c r="T108">
        <f t="shared" si="49"/>
        <v>26.97657292293804</v>
      </c>
      <c r="U108">
        <f t="shared" si="50"/>
        <v>7303.7075020256489</v>
      </c>
      <c r="V108">
        <f t="shared" si="51"/>
        <v>1.0036941745184724</v>
      </c>
      <c r="W108">
        <f t="shared" si="52"/>
        <v>26.96644911011705</v>
      </c>
      <c r="X108">
        <f t="shared" si="53"/>
        <v>23.436782569867507</v>
      </c>
      <c r="Y108">
        <f t="shared" si="54"/>
        <v>23.435826064852826</v>
      </c>
      <c r="Z108">
        <f t="shared" si="55"/>
        <v>25.023927016555877</v>
      </c>
      <c r="AA108">
        <f t="shared" si="56"/>
        <v>10.390398452988475</v>
      </c>
      <c r="AB108">
        <f t="shared" si="57"/>
        <v>4.3021444750602045E-2</v>
      </c>
      <c r="AC108">
        <f t="shared" si="58"/>
        <v>0.3216734298173492</v>
      </c>
      <c r="AD108">
        <f t="shared" si="59"/>
        <v>97.382172872832484</v>
      </c>
      <c r="AE108" s="7">
        <f t="shared" si="60"/>
        <v>0.51644648789596015</v>
      </c>
      <c r="AF108">
        <f t="shared" si="36"/>
        <v>696.3170574298174</v>
      </c>
      <c r="AG108">
        <f t="shared" si="61"/>
        <v>-5.920735642545651</v>
      </c>
      <c r="AH108">
        <f t="shared" si="37"/>
        <v>21.555501701468717</v>
      </c>
      <c r="AI108">
        <f t="shared" si="62"/>
        <v>68.444498298531286</v>
      </c>
      <c r="AJ108">
        <f t="shared" si="63"/>
        <v>6.3741452205005609E-3</v>
      </c>
      <c r="AK108">
        <f t="shared" si="64"/>
        <v>68.450872443751791</v>
      </c>
      <c r="AL108">
        <f t="shared" si="38"/>
        <v>163.96898124241557</v>
      </c>
    </row>
    <row r="109" spans="4:38" x14ac:dyDescent="0.25">
      <c r="D109" s="1">
        <f t="shared" si="65"/>
        <v>43573</v>
      </c>
      <c r="E109" s="11">
        <f t="shared" si="39"/>
        <v>0.13072522108941392</v>
      </c>
      <c r="F109" s="7">
        <f t="shared" si="33"/>
        <v>0.24516194659004836</v>
      </c>
      <c r="G109" s="7">
        <f t="shared" si="34"/>
        <v>0.78741504458751055</v>
      </c>
      <c r="H109">
        <f t="shared" si="35"/>
        <v>780.84446111634566</v>
      </c>
      <c r="I109">
        <f t="shared" si="40"/>
        <v>659.15553888365434</v>
      </c>
      <c r="J109" s="8">
        <f t="shared" si="41"/>
        <v>0.11443672550063444</v>
      </c>
      <c r="L109" s="7">
        <f t="shared" si="42"/>
        <v>0.5</v>
      </c>
      <c r="M109" s="2">
        <f t="shared" si="43"/>
        <v>2458591.7708333335</v>
      </c>
      <c r="N109" s="3">
        <f t="shared" si="44"/>
        <v>0.19293007072781626</v>
      </c>
      <c r="P109">
        <f t="shared" si="45"/>
        <v>26.09754084344786</v>
      </c>
      <c r="Q109">
        <f t="shared" si="46"/>
        <v>7302.8284228628909</v>
      </c>
      <c r="R109">
        <f t="shared" si="47"/>
        <v>1.6700519082587871E-2</v>
      </c>
      <c r="S109">
        <f t="shared" si="48"/>
        <v>1.8570312386648777</v>
      </c>
      <c r="T109">
        <f t="shared" si="49"/>
        <v>27.954572082112737</v>
      </c>
      <c r="U109">
        <f t="shared" si="50"/>
        <v>7304.6854541015555</v>
      </c>
      <c r="V109">
        <f t="shared" si="51"/>
        <v>1.0039727182398781</v>
      </c>
      <c r="W109">
        <f t="shared" si="52"/>
        <v>27.944446620557134</v>
      </c>
      <c r="X109">
        <f t="shared" si="53"/>
        <v>23.436782213832636</v>
      </c>
      <c r="Y109">
        <f t="shared" si="54"/>
        <v>23.43582790386759</v>
      </c>
      <c r="Z109">
        <f t="shared" si="55"/>
        <v>25.952470764786852</v>
      </c>
      <c r="AA109">
        <f t="shared" si="56"/>
        <v>10.741509737176164</v>
      </c>
      <c r="AB109">
        <f t="shared" si="57"/>
        <v>4.3021451694420149E-2</v>
      </c>
      <c r="AC109">
        <f t="shared" si="58"/>
        <v>0.54918235215751199</v>
      </c>
      <c r="AD109">
        <f t="shared" si="59"/>
        <v>97.605557639543207</v>
      </c>
      <c r="AE109" s="7">
        <f t="shared" si="60"/>
        <v>0.51628849558877954</v>
      </c>
      <c r="AF109">
        <f t="shared" si="36"/>
        <v>696.54456635215752</v>
      </c>
      <c r="AG109">
        <f t="shared" si="61"/>
        <v>-5.8638584119606207</v>
      </c>
      <c r="AH109">
        <f t="shared" si="37"/>
        <v>21.201258309557474</v>
      </c>
      <c r="AI109">
        <f t="shared" si="62"/>
        <v>68.798741690442526</v>
      </c>
      <c r="AJ109">
        <f t="shared" si="63"/>
        <v>6.2591355349744197E-3</v>
      </c>
      <c r="AK109">
        <f t="shared" si="64"/>
        <v>68.805000825977501</v>
      </c>
      <c r="AL109">
        <f t="shared" si="38"/>
        <v>163.88590660214834</v>
      </c>
    </row>
    <row r="110" spans="4:38" x14ac:dyDescent="0.25">
      <c r="D110" s="1">
        <f t="shared" si="65"/>
        <v>43574</v>
      </c>
      <c r="E110" s="11">
        <f t="shared" si="39"/>
        <v>0.1302631896830086</v>
      </c>
      <c r="F110" s="7">
        <f t="shared" si="33"/>
        <v>0.24439134390852629</v>
      </c>
      <c r="G110" s="7">
        <f t="shared" si="34"/>
        <v>0.78787872700645545</v>
      </c>
      <c r="H110">
        <f t="shared" si="35"/>
        <v>782.62183166101795</v>
      </c>
      <c r="I110">
        <f t="shared" si="40"/>
        <v>657.37816833898205</v>
      </c>
      <c r="J110" s="8">
        <f t="shared" si="41"/>
        <v>0.11412815422551771</v>
      </c>
      <c r="L110" s="7">
        <f t="shared" si="42"/>
        <v>0.5</v>
      </c>
      <c r="M110" s="2">
        <f t="shared" si="43"/>
        <v>2458592.7708333335</v>
      </c>
      <c r="N110" s="3">
        <f t="shared" si="44"/>
        <v>0.19295744923568758</v>
      </c>
      <c r="P110">
        <f t="shared" si="45"/>
        <v>27.083188206815066</v>
      </c>
      <c r="Q110">
        <f t="shared" si="46"/>
        <v>7303.8140231429925</v>
      </c>
      <c r="R110">
        <f t="shared" si="47"/>
        <v>1.6700517930338946E-2</v>
      </c>
      <c r="S110">
        <f t="shared" si="48"/>
        <v>1.8488417508227875</v>
      </c>
      <c r="T110">
        <f t="shared" si="49"/>
        <v>28.932029957637855</v>
      </c>
      <c r="U110">
        <f t="shared" si="50"/>
        <v>7305.6628648938149</v>
      </c>
      <c r="V110">
        <f t="shared" si="51"/>
        <v>1.0042500190503427</v>
      </c>
      <c r="W110">
        <f t="shared" si="52"/>
        <v>28.921902851136313</v>
      </c>
      <c r="X110">
        <f t="shared" si="53"/>
        <v>23.436781857797765</v>
      </c>
      <c r="Y110">
        <f t="shared" si="54"/>
        <v>23.435829743697511</v>
      </c>
      <c r="Z110">
        <f t="shared" si="55"/>
        <v>26.882651594137748</v>
      </c>
      <c r="AA110">
        <f t="shared" si="56"/>
        <v>11.08966721735224</v>
      </c>
      <c r="AB110">
        <f t="shared" si="57"/>
        <v>4.3021458641316755E-2</v>
      </c>
      <c r="AC110">
        <f t="shared" si="58"/>
        <v>0.77016494121313439</v>
      </c>
      <c r="AD110">
        <f t="shared" si="59"/>
        <v>97.827728957627244</v>
      </c>
      <c r="AE110" s="7">
        <f t="shared" si="60"/>
        <v>0.51613503545749084</v>
      </c>
      <c r="AF110">
        <f t="shared" si="36"/>
        <v>696.76554894121318</v>
      </c>
      <c r="AG110">
        <f t="shared" si="61"/>
        <v>-5.8086127646967043</v>
      </c>
      <c r="AH110">
        <f t="shared" si="37"/>
        <v>20.85033280919151</v>
      </c>
      <c r="AI110">
        <f t="shared" si="62"/>
        <v>69.149667190808486</v>
      </c>
      <c r="AJ110">
        <f t="shared" si="63"/>
        <v>6.1457434622843006E-3</v>
      </c>
      <c r="AK110">
        <f t="shared" si="64"/>
        <v>69.15581293427077</v>
      </c>
      <c r="AL110">
        <f t="shared" si="38"/>
        <v>163.79743367807805</v>
      </c>
    </row>
    <row r="111" spans="4:38" x14ac:dyDescent="0.25">
      <c r="D111" s="1">
        <f t="shared" si="65"/>
        <v>43575</v>
      </c>
      <c r="E111" s="11">
        <f t="shared" si="39"/>
        <v>0.12980760979831141</v>
      </c>
      <c r="F111" s="7">
        <f t="shared" si="33"/>
        <v>0.24362895279574179</v>
      </c>
      <c r="G111" s="7">
        <f t="shared" si="34"/>
        <v>0.78834358080602029</v>
      </c>
      <c r="H111">
        <f t="shared" si="35"/>
        <v>784.38906433480111</v>
      </c>
      <c r="I111">
        <f t="shared" si="40"/>
        <v>655.61093566519889</v>
      </c>
      <c r="J111" s="8">
        <f t="shared" si="41"/>
        <v>0.11382134299743037</v>
      </c>
      <c r="L111" s="7">
        <f t="shared" si="42"/>
        <v>0.5</v>
      </c>
      <c r="M111" s="2">
        <f t="shared" si="43"/>
        <v>2458593.7708333335</v>
      </c>
      <c r="N111" s="3">
        <f t="shared" si="44"/>
        <v>0.19298482774355888</v>
      </c>
      <c r="P111">
        <f t="shared" si="45"/>
        <v>28.068835570181363</v>
      </c>
      <c r="Q111">
        <f t="shared" si="46"/>
        <v>7304.7996234230932</v>
      </c>
      <c r="R111">
        <f t="shared" si="47"/>
        <v>1.6700516778089831E-2</v>
      </c>
      <c r="S111">
        <f t="shared" si="48"/>
        <v>1.8401139251591996</v>
      </c>
      <c r="T111">
        <f t="shared" si="49"/>
        <v>29.908949495340565</v>
      </c>
      <c r="U111">
        <f t="shared" si="50"/>
        <v>7306.6397373482523</v>
      </c>
      <c r="V111">
        <f t="shared" si="51"/>
        <v>1.004525996963046</v>
      </c>
      <c r="W111">
        <f t="shared" si="52"/>
        <v>29.89882074768316</v>
      </c>
      <c r="X111">
        <f t="shared" si="53"/>
        <v>23.436781501762894</v>
      </c>
      <c r="Y111">
        <f t="shared" si="54"/>
        <v>23.435831584340701</v>
      </c>
      <c r="Z111">
        <f t="shared" si="55"/>
        <v>27.814527462732507</v>
      </c>
      <c r="AA111">
        <f t="shared" si="56"/>
        <v>11.434778251758621</v>
      </c>
      <c r="AB111">
        <f t="shared" si="57"/>
        <v>4.3021465591284731E-2</v>
      </c>
      <c r="AC111">
        <f t="shared" si="58"/>
        <v>0.98439180673114934</v>
      </c>
      <c r="AD111">
        <f t="shared" si="59"/>
        <v>98.048633041850138</v>
      </c>
      <c r="AE111" s="7">
        <f t="shared" si="60"/>
        <v>0.51598626680088111</v>
      </c>
      <c r="AF111">
        <f t="shared" si="36"/>
        <v>696.97977580673114</v>
      </c>
      <c r="AG111">
        <f t="shared" si="61"/>
        <v>-5.7550560483172148</v>
      </c>
      <c r="AH111">
        <f t="shared" si="37"/>
        <v>20.502835046838118</v>
      </c>
      <c r="AI111">
        <f t="shared" si="62"/>
        <v>69.497164953161885</v>
      </c>
      <c r="AJ111">
        <f t="shared" si="63"/>
        <v>6.0339769605349388E-3</v>
      </c>
      <c r="AK111">
        <f t="shared" si="64"/>
        <v>69.503198930122423</v>
      </c>
      <c r="AL111">
        <f t="shared" si="38"/>
        <v>163.70325069006856</v>
      </c>
    </row>
    <row r="112" spans="4:38" x14ac:dyDescent="0.25">
      <c r="D112" s="1">
        <f t="shared" si="65"/>
        <v>43576</v>
      </c>
      <c r="E112" s="11">
        <f t="shared" si="39"/>
        <v>0.12935871240359076</v>
      </c>
      <c r="F112" s="7">
        <f t="shared" si="33"/>
        <v>0.24287508074142752</v>
      </c>
      <c r="G112" s="7">
        <f t="shared" si="34"/>
        <v>0.78880960739008055</v>
      </c>
      <c r="H112">
        <f t="shared" si="35"/>
        <v>786.14571837406027</v>
      </c>
      <c r="I112">
        <f t="shared" si="40"/>
        <v>653.85428162593973</v>
      </c>
      <c r="J112" s="8">
        <f t="shared" si="41"/>
        <v>0.11351636833783676</v>
      </c>
      <c r="L112" s="7">
        <f t="shared" si="42"/>
        <v>0.5</v>
      </c>
      <c r="M112" s="2">
        <f t="shared" si="43"/>
        <v>2458594.7708333335</v>
      </c>
      <c r="N112" s="3">
        <f t="shared" si="44"/>
        <v>0.1930122062514302</v>
      </c>
      <c r="P112">
        <f t="shared" si="45"/>
        <v>29.05448293354948</v>
      </c>
      <c r="Q112">
        <f t="shared" si="46"/>
        <v>7305.785223703193</v>
      </c>
      <c r="R112">
        <f t="shared" si="47"/>
        <v>1.6700515625840528E-2</v>
      </c>
      <c r="S112">
        <f t="shared" si="48"/>
        <v>1.8308508556997718</v>
      </c>
      <c r="T112">
        <f t="shared" si="49"/>
        <v>30.885333789249252</v>
      </c>
      <c r="U112">
        <f t="shared" si="50"/>
        <v>7307.6160745588932</v>
      </c>
      <c r="V112">
        <f t="shared" si="51"/>
        <v>1.0048005725047839</v>
      </c>
      <c r="W112">
        <f t="shared" si="52"/>
        <v>30.875203404227467</v>
      </c>
      <c r="X112">
        <f t="shared" si="53"/>
        <v>23.436781145728023</v>
      </c>
      <c r="Y112">
        <f t="shared" si="54"/>
        <v>23.435833425795291</v>
      </c>
      <c r="Z112">
        <f t="shared" si="55"/>
        <v>28.748154487196079</v>
      </c>
      <c r="AA112">
        <f t="shared" si="56"/>
        <v>11.776750463858038</v>
      </c>
      <c r="AB112">
        <f t="shared" si="57"/>
        <v>4.3021472544317048E-2</v>
      </c>
      <c r="AC112">
        <f t="shared" si="58"/>
        <v>1.191640545314141</v>
      </c>
      <c r="AD112">
        <f t="shared" si="59"/>
        <v>98.268214796757533</v>
      </c>
      <c r="AE112" s="7">
        <f t="shared" si="60"/>
        <v>0.51584234406575402</v>
      </c>
      <c r="AF112">
        <f t="shared" si="36"/>
        <v>697.18702454531422</v>
      </c>
      <c r="AG112">
        <f t="shared" si="61"/>
        <v>-5.703243863671446</v>
      </c>
      <c r="AH112">
        <f t="shared" si="37"/>
        <v>20.158874811348579</v>
      </c>
      <c r="AI112">
        <f t="shared" si="62"/>
        <v>69.841125188651418</v>
      </c>
      <c r="AJ112">
        <f t="shared" si="63"/>
        <v>5.9238443546872485E-3</v>
      </c>
      <c r="AK112">
        <f t="shared" si="64"/>
        <v>69.847049033006101</v>
      </c>
      <c r="AL112">
        <f t="shared" si="38"/>
        <v>163.60303842106612</v>
      </c>
    </row>
    <row r="113" spans="4:38" x14ac:dyDescent="0.25">
      <c r="D113" s="1">
        <f t="shared" si="65"/>
        <v>43577</v>
      </c>
      <c r="E113" s="11">
        <f t="shared" si="39"/>
        <v>0.12891672527079887</v>
      </c>
      <c r="F113" s="7">
        <f t="shared" si="33"/>
        <v>0.24213003388775903</v>
      </c>
      <c r="G113" s="7">
        <f t="shared" si="34"/>
        <v>0.78927679941991835</v>
      </c>
      <c r="H113">
        <f t="shared" si="35"/>
        <v>787.89134236630946</v>
      </c>
      <c r="I113">
        <f t="shared" si="40"/>
        <v>652.10865763369054</v>
      </c>
      <c r="J113" s="8">
        <f t="shared" si="41"/>
        <v>0.11321330861696016</v>
      </c>
      <c r="L113" s="7">
        <f t="shared" si="42"/>
        <v>0.5</v>
      </c>
      <c r="M113" s="2">
        <f t="shared" si="43"/>
        <v>2458595.7708333335</v>
      </c>
      <c r="N113" s="3">
        <f t="shared" si="44"/>
        <v>0.19303958475930152</v>
      </c>
      <c r="P113">
        <f t="shared" si="45"/>
        <v>30.040130296919415</v>
      </c>
      <c r="Q113">
        <f t="shared" si="46"/>
        <v>7306.7708239832937</v>
      </c>
      <c r="R113">
        <f t="shared" si="47"/>
        <v>1.6700514473591034E-2</v>
      </c>
      <c r="S113">
        <f t="shared" si="48"/>
        <v>1.8210557831834118</v>
      </c>
      <c r="T113">
        <f t="shared" si="49"/>
        <v>31.861186080102826</v>
      </c>
      <c r="U113">
        <f t="shared" si="50"/>
        <v>7308.5918797664772</v>
      </c>
      <c r="V113">
        <f t="shared" si="51"/>
        <v>1.0050736667366857</v>
      </c>
      <c r="W113">
        <f t="shared" si="52"/>
        <v>31.851054061509537</v>
      </c>
      <c r="X113">
        <f t="shared" si="53"/>
        <v>23.436780789693152</v>
      </c>
      <c r="Y113">
        <f t="shared" si="54"/>
        <v>23.435835268059407</v>
      </c>
      <c r="Z113">
        <f t="shared" si="55"/>
        <v>29.683586875629246</v>
      </c>
      <c r="AA113">
        <f t="shared" si="56"/>
        <v>12.115491753617889</v>
      </c>
      <c r="AB113">
        <f t="shared" si="57"/>
        <v>4.3021479500406599E-2</v>
      </c>
      <c r="AC113">
        <f t="shared" si="58"/>
        <v>1.3916960184723866</v>
      </c>
      <c r="AD113">
        <f t="shared" si="59"/>
        <v>98.486417795788682</v>
      </c>
      <c r="AE113" s="7">
        <f t="shared" si="60"/>
        <v>0.51570341665383868</v>
      </c>
      <c r="AF113">
        <f t="shared" si="36"/>
        <v>697.38708001847249</v>
      </c>
      <c r="AG113">
        <f t="shared" si="61"/>
        <v>-5.6532299953818779</v>
      </c>
      <c r="AH113">
        <f t="shared" si="37"/>
        <v>19.818561846977499</v>
      </c>
      <c r="AI113">
        <f t="shared" si="62"/>
        <v>70.181438153022498</v>
      </c>
      <c r="AJ113">
        <f t="shared" si="63"/>
        <v>5.8153543531492165E-3</v>
      </c>
      <c r="AK113">
        <f t="shared" si="64"/>
        <v>70.187253507375644</v>
      </c>
      <c r="AL113">
        <f t="shared" si="38"/>
        <v>163.49647054008403</v>
      </c>
    </row>
    <row r="114" spans="4:38" x14ac:dyDescent="0.25">
      <c r="D114" s="1">
        <f t="shared" si="65"/>
        <v>43578</v>
      </c>
      <c r="E114" s="11">
        <f t="shared" si="39"/>
        <v>0.12848187280329204</v>
      </c>
      <c r="F114" s="7">
        <f t="shared" si="33"/>
        <v>0.2413941168815843</v>
      </c>
      <c r="G114" s="7">
        <f t="shared" si="34"/>
        <v>0.78974514056841527</v>
      </c>
      <c r="H114">
        <f t="shared" si="35"/>
        <v>789.62547410903653</v>
      </c>
      <c r="I114">
        <f t="shared" si="40"/>
        <v>650.37452589096347</v>
      </c>
      <c r="J114" s="8">
        <f t="shared" si="41"/>
        <v>0.11291224407829227</v>
      </c>
      <c r="L114" s="7">
        <f t="shared" si="42"/>
        <v>0.5</v>
      </c>
      <c r="M114" s="2">
        <f t="shared" si="43"/>
        <v>2458596.7708333335</v>
      </c>
      <c r="N114" s="3">
        <f t="shared" si="44"/>
        <v>0.19306696326717285</v>
      </c>
      <c r="P114">
        <f t="shared" si="45"/>
        <v>31.025777660288441</v>
      </c>
      <c r="Q114">
        <f t="shared" si="46"/>
        <v>7307.7564242633944</v>
      </c>
      <c r="R114">
        <f t="shared" si="47"/>
        <v>1.670051332134135E-2</v>
      </c>
      <c r="S114">
        <f t="shared" si="48"/>
        <v>1.8107320935494144</v>
      </c>
      <c r="T114">
        <f t="shared" si="49"/>
        <v>32.836509753837852</v>
      </c>
      <c r="U114">
        <f t="shared" si="50"/>
        <v>7309.567156356944</v>
      </c>
      <c r="V114">
        <f t="shared" si="51"/>
        <v>1.0053452012746436</v>
      </c>
      <c r="W114">
        <f t="shared" si="52"/>
        <v>32.826376105467332</v>
      </c>
      <c r="X114">
        <f t="shared" si="53"/>
        <v>23.436780433658281</v>
      </c>
      <c r="Y114">
        <f t="shared" si="54"/>
        <v>23.435837111131161</v>
      </c>
      <c r="Z114">
        <f t="shared" si="55"/>
        <v>30.620876860135652</v>
      </c>
      <c r="AA114">
        <f t="shared" si="56"/>
        <v>12.450910310414155</v>
      </c>
      <c r="AB114">
        <f t="shared" si="57"/>
        <v>4.3021486459546267E-2</v>
      </c>
      <c r="AC114">
        <f t="shared" si="58"/>
        <v>1.5843506360003785</v>
      </c>
      <c r="AD114">
        <f t="shared" si="59"/>
        <v>98.703184263629566</v>
      </c>
      <c r="AE114" s="7">
        <f t="shared" si="60"/>
        <v>0.51556962872499978</v>
      </c>
      <c r="AF114">
        <f t="shared" si="36"/>
        <v>697.57973463600047</v>
      </c>
      <c r="AG114">
        <f t="shared" si="61"/>
        <v>-5.6050663409998833</v>
      </c>
      <c r="AH114">
        <f t="shared" si="37"/>
        <v>19.482005864628025</v>
      </c>
      <c r="AI114">
        <f t="shared" si="62"/>
        <v>70.517994135371978</v>
      </c>
      <c r="AJ114">
        <f t="shared" si="63"/>
        <v>5.7085160627548901E-3</v>
      </c>
      <c r="AK114">
        <f t="shared" si="64"/>
        <v>70.523702651434732</v>
      </c>
      <c r="AL114">
        <f t="shared" si="38"/>
        <v>163.38321400776283</v>
      </c>
    </row>
    <row r="115" spans="4:38" x14ac:dyDescent="0.25">
      <c r="D115" s="1">
        <f t="shared" si="65"/>
        <v>43579</v>
      </c>
      <c r="E115" s="11">
        <f t="shared" si="39"/>
        <v>0.12805437585554277</v>
      </c>
      <c r="F115" s="7">
        <f t="shared" si="33"/>
        <v>0.24066763271389</v>
      </c>
      <c r="G115" s="7">
        <f t="shared" si="34"/>
        <v>0.79021460528050114</v>
      </c>
      <c r="H115">
        <f t="shared" si="35"/>
        <v>791.34764049592002</v>
      </c>
      <c r="I115">
        <f t="shared" si="40"/>
        <v>648.65235950407998</v>
      </c>
      <c r="J115" s="8">
        <f t="shared" si="41"/>
        <v>0.11261325685834722</v>
      </c>
      <c r="L115" s="7">
        <f t="shared" si="42"/>
        <v>0.5</v>
      </c>
      <c r="M115" s="2">
        <f t="shared" si="43"/>
        <v>2458597.7708333335</v>
      </c>
      <c r="N115" s="3">
        <f t="shared" si="44"/>
        <v>0.19309434177504417</v>
      </c>
      <c r="P115">
        <f t="shared" si="45"/>
        <v>32.011425023658376</v>
      </c>
      <c r="Q115">
        <f t="shared" si="46"/>
        <v>7308.7420245434932</v>
      </c>
      <c r="R115">
        <f t="shared" si="47"/>
        <v>1.6700512169091478E-2</v>
      </c>
      <c r="S115">
        <f t="shared" si="48"/>
        <v>1.7998833163978758</v>
      </c>
      <c r="T115">
        <f t="shared" si="49"/>
        <v>33.81130834005625</v>
      </c>
      <c r="U115">
        <f t="shared" si="50"/>
        <v>7310.5419078598907</v>
      </c>
      <c r="V115">
        <f t="shared" si="51"/>
        <v>1.0056150983094561</v>
      </c>
      <c r="W115">
        <f t="shared" si="52"/>
        <v>33.801173065704162</v>
      </c>
      <c r="X115">
        <f t="shared" si="53"/>
        <v>23.436780077623411</v>
      </c>
      <c r="Y115">
        <f t="shared" si="54"/>
        <v>23.435838955008681</v>
      </c>
      <c r="Z115">
        <f t="shared" si="55"/>
        <v>31.560074628990478</v>
      </c>
      <c r="AA115">
        <f t="shared" si="56"/>
        <v>12.782914627597201</v>
      </c>
      <c r="AB115">
        <f t="shared" si="57"/>
        <v>4.3021493421728986E-2</v>
      </c>
      <c r="AC115">
        <f t="shared" si="58"/>
        <v>1.7694046440384728</v>
      </c>
      <c r="AD115">
        <f t="shared" si="59"/>
        <v>98.918455061990002</v>
      </c>
      <c r="AE115" s="7">
        <f t="shared" si="60"/>
        <v>0.51544111899719558</v>
      </c>
      <c r="AF115">
        <f t="shared" si="36"/>
        <v>697.76478864403839</v>
      </c>
      <c r="AG115">
        <f t="shared" si="61"/>
        <v>-5.5588028389904025</v>
      </c>
      <c r="AH115">
        <f t="shared" si="37"/>
        <v>19.149316550893698</v>
      </c>
      <c r="AI115">
        <f t="shared" si="62"/>
        <v>70.850683449106299</v>
      </c>
      <c r="AJ115">
        <f t="shared" si="63"/>
        <v>5.6033390020506545E-3</v>
      </c>
      <c r="AK115">
        <f t="shared" si="64"/>
        <v>70.856286788108349</v>
      </c>
      <c r="AL115">
        <f t="shared" si="38"/>
        <v>163.26292957405451</v>
      </c>
    </row>
    <row r="116" spans="4:38" x14ac:dyDescent="0.25">
      <c r="D116" s="1">
        <f t="shared" si="65"/>
        <v>43580</v>
      </c>
      <c r="E116" s="11">
        <f t="shared" si="39"/>
        <v>0.12763445154508435</v>
      </c>
      <c r="F116" s="7">
        <f t="shared" si="33"/>
        <v>0.23995088254648991</v>
      </c>
      <c r="G116" s="7">
        <f t="shared" si="34"/>
        <v>0.79068515854086774</v>
      </c>
      <c r="H116">
        <f t="shared" si="35"/>
        <v>793.05735743190394</v>
      </c>
      <c r="I116">
        <f t="shared" si="40"/>
        <v>646.94264256809606</v>
      </c>
      <c r="J116" s="8">
        <f t="shared" si="41"/>
        <v>0.11231643100140556</v>
      </c>
      <c r="L116" s="7">
        <f t="shared" si="42"/>
        <v>0.5</v>
      </c>
      <c r="M116" s="2">
        <f t="shared" si="43"/>
        <v>2458598.7708333335</v>
      </c>
      <c r="N116" s="3">
        <f t="shared" si="44"/>
        <v>0.19312172028291549</v>
      </c>
      <c r="P116">
        <f t="shared" si="45"/>
        <v>32.99707238702922</v>
      </c>
      <c r="Q116">
        <f t="shared" si="46"/>
        <v>7309.727624823593</v>
      </c>
      <c r="R116">
        <f t="shared" si="47"/>
        <v>1.6700511016841415E-2</v>
      </c>
      <c r="S116">
        <f t="shared" si="48"/>
        <v>1.7885131234243243</v>
      </c>
      <c r="T116">
        <f t="shared" si="49"/>
        <v>34.785585510453544</v>
      </c>
      <c r="U116">
        <f t="shared" si="50"/>
        <v>7311.5161379470173</v>
      </c>
      <c r="V116">
        <f t="shared" si="51"/>
        <v>1.0058832806266795</v>
      </c>
      <c r="W116">
        <f t="shared" si="52"/>
        <v>34.77544861391695</v>
      </c>
      <c r="X116">
        <f t="shared" si="53"/>
        <v>23.436779721588543</v>
      </c>
      <c r="Y116">
        <f t="shared" si="54"/>
        <v>23.435840799690091</v>
      </c>
      <c r="Z116">
        <f t="shared" si="55"/>
        <v>32.501228258529295</v>
      </c>
      <c r="AA116">
        <f t="shared" si="56"/>
        <v>13.111413518750851</v>
      </c>
      <c r="AB116">
        <f t="shared" si="57"/>
        <v>4.3021500386947686E-2</v>
      </c>
      <c r="AC116">
        <f t="shared" si="58"/>
        <v>1.946666417102584</v>
      </c>
      <c r="AD116">
        <f t="shared" si="59"/>
        <v>99.132169678987992</v>
      </c>
      <c r="AE116" s="7">
        <f t="shared" si="60"/>
        <v>0.51531802054367881</v>
      </c>
      <c r="AF116">
        <f t="shared" si="36"/>
        <v>697.94205041710256</v>
      </c>
      <c r="AG116">
        <f t="shared" si="61"/>
        <v>-5.514487395724359</v>
      </c>
      <c r="AH116">
        <f t="shared" si="37"/>
        <v>18.820603574418321</v>
      </c>
      <c r="AI116">
        <f t="shared" si="62"/>
        <v>71.179396425581672</v>
      </c>
      <c r="AJ116">
        <f t="shared" si="63"/>
        <v>5.4998331127927031E-3</v>
      </c>
      <c r="AK116">
        <f t="shared" si="64"/>
        <v>71.184896258694465</v>
      </c>
      <c r="AL116">
        <f t="shared" si="38"/>
        <v>163.13527237828168</v>
      </c>
    </row>
    <row r="117" spans="4:38" x14ac:dyDescent="0.25">
      <c r="D117" s="1">
        <f t="shared" si="65"/>
        <v>43581</v>
      </c>
      <c r="E117" s="11">
        <f t="shared" si="39"/>
        <v>0.1272223130569631</v>
      </c>
      <c r="F117" s="7">
        <f t="shared" si="33"/>
        <v>0.23924416552593927</v>
      </c>
      <c r="G117" s="7">
        <f t="shared" si="34"/>
        <v>0.79115675565003463</v>
      </c>
      <c r="H117">
        <f t="shared" si="35"/>
        <v>794.75412977869723</v>
      </c>
      <c r="I117">
        <f t="shared" si="40"/>
        <v>645.24587022130277</v>
      </c>
      <c r="J117" s="8">
        <f t="shared" si="41"/>
        <v>0.11202185246897617</v>
      </c>
      <c r="L117" s="7">
        <f t="shared" si="42"/>
        <v>0.5</v>
      </c>
      <c r="M117" s="2">
        <f t="shared" si="43"/>
        <v>2458599.7708333335</v>
      </c>
      <c r="N117" s="3">
        <f t="shared" si="44"/>
        <v>0.19314909879078682</v>
      </c>
      <c r="P117">
        <f t="shared" si="45"/>
        <v>33.982719750400065</v>
      </c>
      <c r="Q117">
        <f t="shared" si="46"/>
        <v>7310.7132251036928</v>
      </c>
      <c r="R117">
        <f t="shared" si="47"/>
        <v>1.6700509864591161E-2</v>
      </c>
      <c r="S117">
        <f t="shared" si="48"/>
        <v>1.7766253268298617</v>
      </c>
      <c r="T117">
        <f t="shared" si="49"/>
        <v>35.759345077229924</v>
      </c>
      <c r="U117">
        <f t="shared" si="50"/>
        <v>7312.4898504305229</v>
      </c>
      <c r="V117">
        <f t="shared" si="51"/>
        <v>1.0061496716261864</v>
      </c>
      <c r="W117">
        <f t="shared" si="52"/>
        <v>35.749206562307258</v>
      </c>
      <c r="X117">
        <f t="shared" si="53"/>
        <v>23.436779365553672</v>
      </c>
      <c r="Y117">
        <f t="shared" si="54"/>
        <v>23.435842645173505</v>
      </c>
      <c r="Z117">
        <f t="shared" si="55"/>
        <v>33.44438364488834</v>
      </c>
      <c r="AA117">
        <f t="shared" si="56"/>
        <v>13.436316135688024</v>
      </c>
      <c r="AB117">
        <f t="shared" si="57"/>
        <v>4.3021507355195221E-2</v>
      </c>
      <c r="AC117">
        <f t="shared" si="58"/>
        <v>2.1159527532987084</v>
      </c>
      <c r="AD117">
        <f t="shared" si="59"/>
        <v>99.344266222337154</v>
      </c>
      <c r="AE117" s="7">
        <f t="shared" si="60"/>
        <v>0.51520046058798696</v>
      </c>
      <c r="AF117">
        <f t="shared" si="36"/>
        <v>698.1113367532987</v>
      </c>
      <c r="AG117">
        <f t="shared" si="61"/>
        <v>-5.4721658116753247</v>
      </c>
      <c r="AH117">
        <f t="shared" si="37"/>
        <v>18.495976589020369</v>
      </c>
      <c r="AI117">
        <f t="shared" si="62"/>
        <v>71.504023410979627</v>
      </c>
      <c r="AJ117">
        <f t="shared" si="63"/>
        <v>5.3980087695363384E-3</v>
      </c>
      <c r="AK117">
        <f t="shared" si="64"/>
        <v>71.50942141974916</v>
      </c>
      <c r="AL117">
        <f t="shared" si="38"/>
        <v>162.99989266248201</v>
      </c>
    </row>
    <row r="118" spans="4:38" x14ac:dyDescent="0.25">
      <c r="D118" s="1">
        <f t="shared" si="65"/>
        <v>43582</v>
      </c>
      <c r="E118" s="11">
        <f t="shared" si="39"/>
        <v>0.12681816944102109</v>
      </c>
      <c r="F118" s="7">
        <f t="shared" si="33"/>
        <v>0.2385477785847292</v>
      </c>
      <c r="G118" s="7">
        <f t="shared" si="34"/>
        <v>0.79162934200989687</v>
      </c>
      <c r="H118">
        <f t="shared" si="35"/>
        <v>796.43745133224138</v>
      </c>
      <c r="I118">
        <f t="shared" si="40"/>
        <v>643.56254866775862</v>
      </c>
      <c r="J118" s="8">
        <f t="shared" si="41"/>
        <v>0.11172960914370809</v>
      </c>
      <c r="L118" s="7">
        <f t="shared" si="42"/>
        <v>0.5</v>
      </c>
      <c r="M118" s="2">
        <f t="shared" si="43"/>
        <v>2458600.7708333335</v>
      </c>
      <c r="N118" s="3">
        <f t="shared" si="44"/>
        <v>0.19317647729865814</v>
      </c>
      <c r="P118">
        <f t="shared" si="45"/>
        <v>34.968367113771819</v>
      </c>
      <c r="Q118">
        <f t="shared" si="46"/>
        <v>7311.6988253837917</v>
      </c>
      <c r="R118">
        <f t="shared" si="47"/>
        <v>1.6700508712340717E-2</v>
      </c>
      <c r="S118">
        <f t="shared" si="48"/>
        <v>1.7642238777073291</v>
      </c>
      <c r="T118">
        <f t="shared" si="49"/>
        <v>36.73259099147915</v>
      </c>
      <c r="U118">
        <f t="shared" si="50"/>
        <v>7313.4630492614988</v>
      </c>
      <c r="V118">
        <f t="shared" si="51"/>
        <v>1.0064141953414276</v>
      </c>
      <c r="W118">
        <f t="shared" si="52"/>
        <v>36.722450861970238</v>
      </c>
      <c r="X118">
        <f t="shared" si="53"/>
        <v>23.436779009518801</v>
      </c>
      <c r="Y118">
        <f t="shared" si="54"/>
        <v>23.435844491457043</v>
      </c>
      <c r="Z118">
        <f t="shared" si="55"/>
        <v>34.389584435712884</v>
      </c>
      <c r="AA118">
        <f t="shared" si="56"/>
        <v>13.757531988213518</v>
      </c>
      <c r="AB118">
        <f t="shared" si="57"/>
        <v>4.3021514326464512E-2</v>
      </c>
      <c r="AC118">
        <f t="shared" si="58"/>
        <v>2.2770891718693766</v>
      </c>
      <c r="AD118">
        <f t="shared" si="59"/>
        <v>99.554681416530173</v>
      </c>
      <c r="AE118" s="7">
        <f t="shared" si="60"/>
        <v>0.51508856029731298</v>
      </c>
      <c r="AF118">
        <f t="shared" si="36"/>
        <v>698.27247317186948</v>
      </c>
      <c r="AG118">
        <f t="shared" si="61"/>
        <v>-5.4318817070326304</v>
      </c>
      <c r="AH118">
        <f t="shared" si="37"/>
        <v>18.175545232970979</v>
      </c>
      <c r="AI118">
        <f t="shared" si="62"/>
        <v>71.824454767029025</v>
      </c>
      <c r="AJ118">
        <f t="shared" si="63"/>
        <v>5.2978767871806279E-3</v>
      </c>
      <c r="AK118">
        <f t="shared" si="64"/>
        <v>71.829752643816207</v>
      </c>
      <c r="AL118">
        <f t="shared" si="38"/>
        <v>162.85643660961478</v>
      </c>
    </row>
    <row r="119" spans="4:38" x14ac:dyDescent="0.25">
      <c r="D119" s="1">
        <f t="shared" si="65"/>
        <v>43583</v>
      </c>
      <c r="E119" s="11">
        <f t="shared" si="39"/>
        <v>0.12642222540237902</v>
      </c>
      <c r="F119" s="7">
        <f t="shared" si="33"/>
        <v>0.23786201622986372</v>
      </c>
      <c r="G119" s="7">
        <f t="shared" si="34"/>
        <v>0.79210285291992488</v>
      </c>
      <c r="H119">
        <f t="shared" si="35"/>
        <v>798.10680483368822</v>
      </c>
      <c r="I119">
        <f t="shared" si="40"/>
        <v>641.89319516631178</v>
      </c>
      <c r="J119" s="8">
        <f t="shared" si="41"/>
        <v>0.11143979082748469</v>
      </c>
      <c r="L119" s="7">
        <f t="shared" si="42"/>
        <v>0.5</v>
      </c>
      <c r="M119" s="2">
        <f t="shared" si="43"/>
        <v>2458601.7708333335</v>
      </c>
      <c r="N119" s="3">
        <f t="shared" si="44"/>
        <v>0.19320385580652946</v>
      </c>
      <c r="P119">
        <f t="shared" si="45"/>
        <v>35.954014477143573</v>
      </c>
      <c r="Q119">
        <f t="shared" si="46"/>
        <v>7312.6844256638915</v>
      </c>
      <c r="R119">
        <f t="shared" si="47"/>
        <v>1.6700507560090082E-2</v>
      </c>
      <c r="S119">
        <f t="shared" si="48"/>
        <v>1.7513128644046894</v>
      </c>
      <c r="T119">
        <f t="shared" si="49"/>
        <v>37.705327341548262</v>
      </c>
      <c r="U119">
        <f t="shared" si="50"/>
        <v>7314.4357385282965</v>
      </c>
      <c r="V119">
        <f t="shared" si="51"/>
        <v>1.0066767764584059</v>
      </c>
      <c r="W119">
        <f t="shared" si="52"/>
        <v>37.695185601254302</v>
      </c>
      <c r="X119">
        <f t="shared" si="53"/>
        <v>23.436778653483934</v>
      </c>
      <c r="Y119">
        <f t="shared" si="54"/>
        <v>23.43584633853883</v>
      </c>
      <c r="Z119">
        <f t="shared" si="55"/>
        <v>35.33687196196037</v>
      </c>
      <c r="AA119">
        <f t="shared" si="56"/>
        <v>14.074970965680485</v>
      </c>
      <c r="AB119">
        <f t="shared" si="57"/>
        <v>4.3021521300748475E-2</v>
      </c>
      <c r="AC119">
        <f t="shared" si="58"/>
        <v>2.429910212152147</v>
      </c>
      <c r="AD119">
        <f t="shared" si="59"/>
        <v>99.763350604211027</v>
      </c>
      <c r="AE119" s="7">
        <f t="shared" si="60"/>
        <v>0.51498243457489434</v>
      </c>
      <c r="AF119">
        <f t="shared" si="36"/>
        <v>698.42529421215204</v>
      </c>
      <c r="AG119">
        <f t="shared" si="61"/>
        <v>-5.3936764469619902</v>
      </c>
      <c r="AH119">
        <f t="shared" si="37"/>
        <v>17.859419123745678</v>
      </c>
      <c r="AI119">
        <f t="shared" si="62"/>
        <v>72.140580876254319</v>
      </c>
      <c r="AJ119">
        <f t="shared" si="63"/>
        <v>5.1994484263108839E-3</v>
      </c>
      <c r="AK119">
        <f t="shared" si="64"/>
        <v>72.145780324680629</v>
      </c>
      <c r="AL119">
        <f t="shared" si="38"/>
        <v>162.70454731879079</v>
      </c>
    </row>
    <row r="120" spans="4:38" x14ac:dyDescent="0.25">
      <c r="D120" s="1">
        <f t="shared" si="65"/>
        <v>43584</v>
      </c>
      <c r="E120" s="11">
        <f t="shared" si="39"/>
        <v>0.12603468108552468</v>
      </c>
      <c r="F120" s="7">
        <f t="shared" si="33"/>
        <v>0.23718717031894776</v>
      </c>
      <c r="G120" s="7">
        <f t="shared" si="34"/>
        <v>0.79257721338525555</v>
      </c>
      <c r="H120">
        <f t="shared" si="35"/>
        <v>799.76166201548313</v>
      </c>
      <c r="I120">
        <f t="shared" si="40"/>
        <v>640.23833798451687</v>
      </c>
      <c r="J120" s="8">
        <f t="shared" si="41"/>
        <v>0.11115248923342307</v>
      </c>
      <c r="L120" s="7">
        <f t="shared" si="42"/>
        <v>0.5</v>
      </c>
      <c r="M120" s="2">
        <f t="shared" si="43"/>
        <v>2458602.7708333335</v>
      </c>
      <c r="N120" s="3">
        <f t="shared" si="44"/>
        <v>0.19323123431440078</v>
      </c>
      <c r="P120">
        <f t="shared" si="45"/>
        <v>36.939661840516237</v>
      </c>
      <c r="Q120">
        <f t="shared" si="46"/>
        <v>7313.6700259439885</v>
      </c>
      <c r="R120">
        <f t="shared" si="47"/>
        <v>1.6700506407839259E-2</v>
      </c>
      <c r="S120">
        <f t="shared" si="48"/>
        <v>1.7378965108666202</v>
      </c>
      <c r="T120">
        <f t="shared" si="49"/>
        <v>38.677558351382856</v>
      </c>
      <c r="U120">
        <f t="shared" si="50"/>
        <v>7315.407922454855</v>
      </c>
      <c r="V120">
        <f t="shared" si="51"/>
        <v>1.0069373403343411</v>
      </c>
      <c r="W120">
        <f t="shared" si="52"/>
        <v>38.667415004106431</v>
      </c>
      <c r="X120">
        <f t="shared" si="53"/>
        <v>23.436778297449063</v>
      </c>
      <c r="Y120">
        <f t="shared" si="54"/>
        <v>23.435848186416976</v>
      </c>
      <c r="Z120">
        <f t="shared" si="55"/>
        <v>36.286285169958084</v>
      </c>
      <c r="AA120">
        <f t="shared" si="56"/>
        <v>14.388543360370821</v>
      </c>
      <c r="AB120">
        <f t="shared" si="57"/>
        <v>4.3021528278039969E-2</v>
      </c>
      <c r="AC120">
        <f t="shared" si="58"/>
        <v>2.5742597329735903</v>
      </c>
      <c r="AD120">
        <f t="shared" si="59"/>
        <v>99.970207751935391</v>
      </c>
      <c r="AE120" s="7">
        <f t="shared" si="60"/>
        <v>0.5148821918521016</v>
      </c>
      <c r="AF120">
        <f t="shared" si="36"/>
        <v>698.56964373297365</v>
      </c>
      <c r="AG120">
        <f t="shared" si="61"/>
        <v>-5.3575890667565886</v>
      </c>
      <c r="AH120">
        <f t="shared" si="37"/>
        <v>17.54770784748651</v>
      </c>
      <c r="AI120">
        <f t="shared" si="62"/>
        <v>72.452292152513493</v>
      </c>
      <c r="AJ120">
        <f t="shared" si="63"/>
        <v>5.1027353961566047E-3</v>
      </c>
      <c r="AK120">
        <f t="shared" si="64"/>
        <v>72.457394887909643</v>
      </c>
      <c r="AL120">
        <f t="shared" si="38"/>
        <v>162.54386593022787</v>
      </c>
    </row>
    <row r="121" spans="4:38" x14ac:dyDescent="0.25">
      <c r="D121" s="1">
        <f t="shared" si="65"/>
        <v>43585</v>
      </c>
      <c r="E121" s="11">
        <f t="shared" si="39"/>
        <v>0.12565573185245504</v>
      </c>
      <c r="F121" s="7">
        <f t="shared" si="33"/>
        <v>0.23652352982396918</v>
      </c>
      <c r="G121" s="7">
        <f t="shared" si="34"/>
        <v>0.79305233793791263</v>
      </c>
      <c r="H121">
        <f t="shared" si="35"/>
        <v>801.40148368407847</v>
      </c>
      <c r="I121">
        <f t="shared" si="40"/>
        <v>638.59851631592153</v>
      </c>
      <c r="J121" s="8">
        <f t="shared" si="41"/>
        <v>0.11086779797151415</v>
      </c>
      <c r="L121" s="7">
        <f t="shared" si="42"/>
        <v>0.5</v>
      </c>
      <c r="M121" s="2">
        <f t="shared" si="43"/>
        <v>2458603.7708333335</v>
      </c>
      <c r="N121" s="3">
        <f t="shared" si="44"/>
        <v>0.19325861282227211</v>
      </c>
      <c r="P121">
        <f t="shared" si="45"/>
        <v>37.925309203887082</v>
      </c>
      <c r="Q121">
        <f t="shared" si="46"/>
        <v>7314.6556262240883</v>
      </c>
      <c r="R121">
        <f t="shared" si="47"/>
        <v>1.6700505255588246E-2</v>
      </c>
      <c r="S121">
        <f t="shared" si="48"/>
        <v>1.723979174954765</v>
      </c>
      <c r="T121">
        <f t="shared" si="49"/>
        <v>39.649288378841845</v>
      </c>
      <c r="U121">
        <f t="shared" si="50"/>
        <v>7316.3796053990427</v>
      </c>
      <c r="V121">
        <f t="shared" si="51"/>
        <v>1.007195813016053</v>
      </c>
      <c r="W121">
        <f t="shared" si="52"/>
        <v>39.639143428386902</v>
      </c>
      <c r="X121">
        <f t="shared" si="53"/>
        <v>23.436777941414196</v>
      </c>
      <c r="Y121">
        <f t="shared" si="54"/>
        <v>23.435850035089608</v>
      </c>
      <c r="Z121">
        <f t="shared" si="55"/>
        <v>37.237860553857153</v>
      </c>
      <c r="AA121">
        <f t="shared" si="56"/>
        <v>14.698159892715537</v>
      </c>
      <c r="AB121">
        <f t="shared" si="57"/>
        <v>4.3021535258331932E-2</v>
      </c>
      <c r="AC121">
        <f t="shared" si="58"/>
        <v>2.70999121144505</v>
      </c>
      <c r="AD121">
        <f t="shared" si="59"/>
        <v>100.17518546050981</v>
      </c>
      <c r="AE121" s="7">
        <f t="shared" si="60"/>
        <v>0.51478793388094091</v>
      </c>
      <c r="AF121">
        <f t="shared" si="36"/>
        <v>698.70537521144502</v>
      </c>
      <c r="AG121">
        <f t="shared" si="61"/>
        <v>-5.3236561971387459</v>
      </c>
      <c r="AH121">
        <f t="shared" si="37"/>
        <v>17.240520942344592</v>
      </c>
      <c r="AI121">
        <f t="shared" si="62"/>
        <v>72.759479057655412</v>
      </c>
      <c r="AJ121">
        <f t="shared" si="63"/>
        <v>5.0077498549627852E-3</v>
      </c>
      <c r="AK121">
        <f t="shared" si="64"/>
        <v>72.76448680751038</v>
      </c>
      <c r="AL121">
        <f t="shared" si="38"/>
        <v>162.37403291303997</v>
      </c>
    </row>
    <row r="122" spans="4:38" x14ac:dyDescent="0.25">
      <c r="D122" s="1">
        <f t="shared" si="65"/>
        <v>43586</v>
      </c>
      <c r="E122" s="11">
        <f t="shared" si="39"/>
        <v>0.12528556805535274</v>
      </c>
      <c r="F122" s="7">
        <f t="shared" si="33"/>
        <v>0.23587138058297957</v>
      </c>
      <c r="G122" s="7">
        <f t="shared" si="34"/>
        <v>0.79352813047247217</v>
      </c>
      <c r="H122">
        <f t="shared" si="35"/>
        <v>803.02571984086933</v>
      </c>
      <c r="I122">
        <f t="shared" si="40"/>
        <v>636.97428015913067</v>
      </c>
      <c r="J122" s="8">
        <f t="shared" si="41"/>
        <v>0.11058581252762685</v>
      </c>
      <c r="L122" s="7">
        <f t="shared" si="42"/>
        <v>0.5</v>
      </c>
      <c r="M122" s="2">
        <f t="shared" si="43"/>
        <v>2458604.7708333335</v>
      </c>
      <c r="N122" s="3">
        <f t="shared" si="44"/>
        <v>0.19328599133014343</v>
      </c>
      <c r="P122">
        <f t="shared" si="45"/>
        <v>38.910956567260655</v>
      </c>
      <c r="Q122">
        <f t="shared" si="46"/>
        <v>7315.6412265041863</v>
      </c>
      <c r="R122">
        <f t="shared" si="47"/>
        <v>1.6700504103337042E-2</v>
      </c>
      <c r="S122">
        <f t="shared" si="48"/>
        <v>1.7095653467483589</v>
      </c>
      <c r="T122">
        <f t="shared" si="49"/>
        <v>40.620521914009011</v>
      </c>
      <c r="U122">
        <f t="shared" si="50"/>
        <v>7317.3507918509349</v>
      </c>
      <c r="V122">
        <f t="shared" si="51"/>
        <v>1.007452121258029</v>
      </c>
      <c r="W122">
        <f t="shared" si="52"/>
        <v>40.610375364180868</v>
      </c>
      <c r="X122">
        <f t="shared" si="53"/>
        <v>23.436777585379328</v>
      </c>
      <c r="Y122">
        <f t="shared" si="54"/>
        <v>23.435851884554836</v>
      </c>
      <c r="Z122">
        <f t="shared" si="55"/>
        <v>38.191632088679022</v>
      </c>
      <c r="AA122">
        <f t="shared" si="56"/>
        <v>15.003731738380731</v>
      </c>
      <c r="AB122">
        <f t="shared" si="57"/>
        <v>4.3021542241617222E-2</v>
      </c>
      <c r="AC122">
        <f t="shared" si="58"/>
        <v>2.836968040074674</v>
      </c>
      <c r="AD122">
        <f t="shared" si="59"/>
        <v>100.37821498010867</v>
      </c>
      <c r="AE122" s="7">
        <f t="shared" si="60"/>
        <v>0.51469975552772584</v>
      </c>
      <c r="AF122">
        <f t="shared" si="36"/>
        <v>698.83235204007474</v>
      </c>
      <c r="AG122">
        <f t="shared" si="61"/>
        <v>-5.2919119899813154</v>
      </c>
      <c r="AH122">
        <f t="shared" si="37"/>
        <v>16.937967874777041</v>
      </c>
      <c r="AI122">
        <f t="shared" si="62"/>
        <v>73.062032125222956</v>
      </c>
      <c r="AJ122">
        <f t="shared" si="63"/>
        <v>4.9145044075438642E-3</v>
      </c>
      <c r="AK122">
        <f t="shared" si="64"/>
        <v>73.066946629630493</v>
      </c>
      <c r="AL122">
        <f t="shared" si="38"/>
        <v>162.19468952925479</v>
      </c>
    </row>
    <row r="123" spans="4:38" x14ac:dyDescent="0.25">
      <c r="D123" s="1">
        <f t="shared" si="65"/>
        <v>43587</v>
      </c>
      <c r="E123" s="11">
        <f t="shared" si="39"/>
        <v>0.12492437480433094</v>
      </c>
      <c r="F123" s="7">
        <f t="shared" si="33"/>
        <v>0.23523100503995784</v>
      </c>
      <c r="G123" s="7">
        <f t="shared" si="34"/>
        <v>0.79400448409745017</v>
      </c>
      <c r="H123">
        <f t="shared" si="35"/>
        <v>804.63380984278911</v>
      </c>
      <c r="I123">
        <f t="shared" si="40"/>
        <v>635.36619015721089</v>
      </c>
      <c r="J123" s="8">
        <f t="shared" si="41"/>
        <v>0.1103066302356269</v>
      </c>
      <c r="L123" s="7">
        <f t="shared" si="42"/>
        <v>0.5</v>
      </c>
      <c r="M123" s="2">
        <f t="shared" si="43"/>
        <v>2458605.7708333335</v>
      </c>
      <c r="N123" s="3">
        <f t="shared" si="44"/>
        <v>0.19331336983801475</v>
      </c>
      <c r="P123">
        <f t="shared" si="45"/>
        <v>39.896603930634228</v>
      </c>
      <c r="Q123">
        <f t="shared" si="46"/>
        <v>7316.6268267842843</v>
      </c>
      <c r="R123">
        <f t="shared" si="47"/>
        <v>1.670050295108565E-2</v>
      </c>
      <c r="S123">
        <f t="shared" si="48"/>
        <v>1.6946596468250412</v>
      </c>
      <c r="T123">
        <f t="shared" si="49"/>
        <v>41.591263577459273</v>
      </c>
      <c r="U123">
        <f t="shared" si="50"/>
        <v>7318.3214864311094</v>
      </c>
      <c r="V123">
        <f t="shared" si="51"/>
        <v>1.0077061925402051</v>
      </c>
      <c r="W123">
        <f t="shared" si="52"/>
        <v>41.581115432064621</v>
      </c>
      <c r="X123">
        <f t="shared" si="53"/>
        <v>23.436777229344457</v>
      </c>
      <c r="Y123">
        <f t="shared" si="54"/>
        <v>23.43585373481077</v>
      </c>
      <c r="Z123">
        <f t="shared" si="55"/>
        <v>39.147631164094619</v>
      </c>
      <c r="AA123">
        <f t="shared" si="56"/>
        <v>15.305170557218339</v>
      </c>
      <c r="AB123">
        <f t="shared" si="57"/>
        <v>4.3021549227888714E-2</v>
      </c>
      <c r="AC123">
        <f t="shared" si="58"/>
        <v>2.9550638210661733</v>
      </c>
      <c r="AD123">
        <f t="shared" si="59"/>
        <v>100.57922623034864</v>
      </c>
      <c r="AE123" s="7">
        <f t="shared" si="60"/>
        <v>0.51461774456870402</v>
      </c>
      <c r="AF123">
        <f t="shared" si="36"/>
        <v>698.95044782106606</v>
      </c>
      <c r="AG123">
        <f t="shared" si="61"/>
        <v>-5.2623880447334841</v>
      </c>
      <c r="AH123">
        <f t="shared" si="37"/>
        <v>16.640158007811593</v>
      </c>
      <c r="AI123">
        <f t="shared" si="62"/>
        <v>73.359841992188407</v>
      </c>
      <c r="AJ123">
        <f t="shared" si="63"/>
        <v>4.8230120997721296E-3</v>
      </c>
      <c r="AK123">
        <f t="shared" si="64"/>
        <v>73.364665004288184</v>
      </c>
      <c r="AL123">
        <f t="shared" si="38"/>
        <v>162.00547948756343</v>
      </c>
    </row>
    <row r="124" spans="4:38" x14ac:dyDescent="0.25">
      <c r="D124" s="1">
        <f t="shared" si="65"/>
        <v>43588</v>
      </c>
      <c r="E124" s="11">
        <f t="shared" si="39"/>
        <v>0.12457233173078633</v>
      </c>
      <c r="F124" s="7">
        <f t="shared" si="33"/>
        <v>0.23460268197312459</v>
      </c>
      <c r="G124" s="7">
        <f t="shared" si="34"/>
        <v>0.79448128100377158</v>
      </c>
      <c r="H124">
        <f t="shared" si="35"/>
        <v>806.22518260413165</v>
      </c>
      <c r="I124">
        <f t="shared" si="40"/>
        <v>633.77481739586835</v>
      </c>
      <c r="J124" s="8">
        <f t="shared" si="41"/>
        <v>0.11003035024233826</v>
      </c>
      <c r="L124" s="7">
        <f t="shared" si="42"/>
        <v>0.5</v>
      </c>
      <c r="M124" s="2">
        <f t="shared" si="43"/>
        <v>2458606.7708333335</v>
      </c>
      <c r="N124" s="3">
        <f t="shared" si="44"/>
        <v>0.19334074834588608</v>
      </c>
      <c r="P124">
        <f t="shared" si="45"/>
        <v>40.882251294008711</v>
      </c>
      <c r="Q124">
        <f t="shared" si="46"/>
        <v>7317.6124270643822</v>
      </c>
      <c r="R124">
        <f t="shared" si="47"/>
        <v>1.6700501798834068E-2</v>
      </c>
      <c r="S124">
        <f t="shared" si="48"/>
        <v>1.6792668245235163</v>
      </c>
      <c r="T124">
        <f t="shared" si="49"/>
        <v>42.561518118532227</v>
      </c>
      <c r="U124">
        <f t="shared" si="50"/>
        <v>7319.2916938889057</v>
      </c>
      <c r="V124">
        <f t="shared" si="51"/>
        <v>1.0079579550854423</v>
      </c>
      <c r="W124">
        <f t="shared" si="52"/>
        <v>42.551368381379113</v>
      </c>
      <c r="X124">
        <f t="shared" si="53"/>
        <v>23.43677687330959</v>
      </c>
      <c r="Y124">
        <f t="shared" si="54"/>
        <v>23.435855585855538</v>
      </c>
      <c r="Z124">
        <f t="shared" si="55"/>
        <v>40.105886519180352</v>
      </c>
      <c r="AA124">
        <f t="shared" si="56"/>
        <v>15.602388524105715</v>
      </c>
      <c r="AB124">
        <f t="shared" si="57"/>
        <v>4.3021556217139316E-2</v>
      </c>
      <c r="AC124">
        <f t="shared" si="58"/>
        <v>3.0641626566346383</v>
      </c>
      <c r="AD124">
        <f t="shared" si="59"/>
        <v>100.77814782551646</v>
      </c>
      <c r="AE124" s="7">
        <f t="shared" si="60"/>
        <v>0.5145419814884481</v>
      </c>
      <c r="AF124">
        <f t="shared" si="36"/>
        <v>699.05954665663467</v>
      </c>
      <c r="AG124">
        <f t="shared" si="61"/>
        <v>-5.2351133358413335</v>
      </c>
      <c r="AH124">
        <f t="shared" si="37"/>
        <v>16.347200560181246</v>
      </c>
      <c r="AI124">
        <f t="shared" si="62"/>
        <v>73.65279943981875</v>
      </c>
      <c r="AJ124">
        <f t="shared" si="63"/>
        <v>4.7332864097194101E-3</v>
      </c>
      <c r="AK124">
        <f t="shared" si="64"/>
        <v>73.657532726228467</v>
      </c>
      <c r="AL124">
        <f t="shared" si="38"/>
        <v>161.80605080014288</v>
      </c>
    </row>
    <row r="125" spans="4:38" x14ac:dyDescent="0.25">
      <c r="D125" s="1">
        <f t="shared" si="65"/>
        <v>43589</v>
      </c>
      <c r="E125" s="11">
        <f t="shared" si="39"/>
        <v>0.1242296127469658</v>
      </c>
      <c r="F125" s="7">
        <f t="shared" si="33"/>
        <v>0.23398668621207885</v>
      </c>
      <c r="G125" s="7">
        <f t="shared" si="34"/>
        <v>0.79495839235162669</v>
      </c>
      <c r="H125">
        <f t="shared" si="35"/>
        <v>807.79925684094883</v>
      </c>
      <c r="I125">
        <f t="shared" si="40"/>
        <v>632.20074315905117</v>
      </c>
      <c r="J125" s="8">
        <f t="shared" si="41"/>
        <v>0.10975707346511306</v>
      </c>
      <c r="L125" s="7">
        <f t="shared" si="42"/>
        <v>0.5</v>
      </c>
      <c r="M125" s="2">
        <f t="shared" si="43"/>
        <v>2458607.7708333335</v>
      </c>
      <c r="N125" s="3">
        <f t="shared" si="44"/>
        <v>0.1933681268537574</v>
      </c>
      <c r="P125">
        <f t="shared" si="45"/>
        <v>41.867898657383193</v>
      </c>
      <c r="Q125">
        <f t="shared" si="46"/>
        <v>7318.5980273444802</v>
      </c>
      <c r="R125">
        <f t="shared" si="47"/>
        <v>1.6700500646582295E-2</v>
      </c>
      <c r="S125">
        <f t="shared" si="48"/>
        <v>1.6633917561885792</v>
      </c>
      <c r="T125">
        <f t="shared" si="49"/>
        <v>43.531290413571774</v>
      </c>
      <c r="U125">
        <f t="shared" si="50"/>
        <v>7320.2614191006687</v>
      </c>
      <c r="V125">
        <f t="shared" si="51"/>
        <v>1.0082073378767011</v>
      </c>
      <c r="W125">
        <f t="shared" si="52"/>
        <v>43.521139088469603</v>
      </c>
      <c r="X125">
        <f t="shared" si="53"/>
        <v>23.436776517274723</v>
      </c>
      <c r="Y125">
        <f t="shared" si="54"/>
        <v>23.43585743768725</v>
      </c>
      <c r="Z125">
        <f t="shared" si="55"/>
        <v>41.066424178315259</v>
      </c>
      <c r="AA125">
        <f t="shared" si="56"/>
        <v>15.895298361663288</v>
      </c>
      <c r="AB125">
        <f t="shared" si="57"/>
        <v>4.3021563209361915E-2</v>
      </c>
      <c r="AC125">
        <f t="shared" si="58"/>
        <v>3.16415943413211</v>
      </c>
      <c r="AD125">
        <f t="shared" si="59"/>
        <v>100.9749071051186</v>
      </c>
      <c r="AE125" s="7">
        <f t="shared" si="60"/>
        <v>0.51447253928185277</v>
      </c>
      <c r="AF125">
        <f t="shared" si="36"/>
        <v>699.15954343413205</v>
      </c>
      <c r="AG125">
        <f t="shared" si="61"/>
        <v>-5.2101141414669883</v>
      </c>
      <c r="AH125">
        <f t="shared" si="37"/>
        <v>16.059204555178557</v>
      </c>
      <c r="AI125">
        <f t="shared" si="62"/>
        <v>73.940795444821447</v>
      </c>
      <c r="AJ125">
        <f t="shared" si="63"/>
        <v>4.645341235155899E-3</v>
      </c>
      <c r="AK125">
        <f t="shared" si="64"/>
        <v>73.945440786056608</v>
      </c>
      <c r="AL125">
        <f t="shared" si="38"/>
        <v>161.59605785550946</v>
      </c>
    </row>
    <row r="126" spans="4:38" x14ac:dyDescent="0.25">
      <c r="D126" s="1">
        <f t="shared" si="65"/>
        <v>43590</v>
      </c>
      <c r="E126" s="11">
        <f t="shared" si="39"/>
        <v>0.12389638580235715</v>
      </c>
      <c r="F126" s="7">
        <f t="shared" si="33"/>
        <v>0.23338328834412464</v>
      </c>
      <c r="G126" s="7">
        <f t="shared" si="34"/>
        <v>0.79543567817705474</v>
      </c>
      <c r="H126">
        <f t="shared" si="35"/>
        <v>809.35544135941927</v>
      </c>
      <c r="I126">
        <f t="shared" si="40"/>
        <v>630.64455864058073</v>
      </c>
      <c r="J126" s="8">
        <f t="shared" si="41"/>
        <v>0.10948690254176749</v>
      </c>
      <c r="L126" s="7">
        <f t="shared" si="42"/>
        <v>0.5</v>
      </c>
      <c r="M126" s="2">
        <f t="shared" si="43"/>
        <v>2458608.7708333335</v>
      </c>
      <c r="N126" s="3">
        <f t="shared" si="44"/>
        <v>0.19339550536162869</v>
      </c>
      <c r="P126">
        <f t="shared" si="45"/>
        <v>42.853546020756767</v>
      </c>
      <c r="Q126">
        <f t="shared" si="46"/>
        <v>7319.5836276245755</v>
      </c>
      <c r="R126">
        <f t="shared" si="47"/>
        <v>1.6700499494330331E-2</v>
      </c>
      <c r="S126">
        <f t="shared" si="48"/>
        <v>1.6470394433992612</v>
      </c>
      <c r="T126">
        <f t="shared" si="49"/>
        <v>44.500585464156025</v>
      </c>
      <c r="U126">
        <f t="shared" si="50"/>
        <v>7321.2306670679745</v>
      </c>
      <c r="V126">
        <f t="shared" si="51"/>
        <v>1.0084542706739186</v>
      </c>
      <c r="W126">
        <f t="shared" si="52"/>
        <v>44.490432554915564</v>
      </c>
      <c r="X126">
        <f t="shared" si="53"/>
        <v>23.436776161239855</v>
      </c>
      <c r="Y126">
        <f t="shared" si="54"/>
        <v>23.43585929030402</v>
      </c>
      <c r="Z126">
        <f t="shared" si="55"/>
        <v>42.029267388457924</v>
      </c>
      <c r="AA126">
        <f t="shared" si="56"/>
        <v>16.183813374854747</v>
      </c>
      <c r="AB126">
        <f t="shared" si="57"/>
        <v>4.3021570204549393E-2</v>
      </c>
      <c r="AC126">
        <f t="shared" si="58"/>
        <v>3.2549601047509058</v>
      </c>
      <c r="AD126">
        <f t="shared" si="59"/>
        <v>101.16943016992741</v>
      </c>
      <c r="AE126" s="7">
        <f t="shared" si="60"/>
        <v>0.51440948326058966</v>
      </c>
      <c r="AF126">
        <f t="shared" si="36"/>
        <v>699.25034410475087</v>
      </c>
      <c r="AG126">
        <f t="shared" si="61"/>
        <v>-5.1874139738122835</v>
      </c>
      <c r="AH126">
        <f t="shared" si="37"/>
        <v>15.776278757984652</v>
      </c>
      <c r="AI126">
        <f t="shared" si="62"/>
        <v>74.223721242015344</v>
      </c>
      <c r="AJ126">
        <f t="shared" si="63"/>
        <v>4.5591908770820887E-3</v>
      </c>
      <c r="AK126">
        <f t="shared" si="64"/>
        <v>74.228280432892433</v>
      </c>
      <c r="AL126">
        <f t="shared" si="38"/>
        <v>161.37516371956121</v>
      </c>
    </row>
    <row r="127" spans="4:38" x14ac:dyDescent="0.25">
      <c r="D127" s="1">
        <f t="shared" si="65"/>
        <v>43591</v>
      </c>
      <c r="E127" s="11">
        <f t="shared" si="39"/>
        <v>0.12357281263756136</v>
      </c>
      <c r="F127" s="7">
        <f t="shared" si="33"/>
        <v>0.23279275441022548</v>
      </c>
      <c r="G127" s="7">
        <f t="shared" si="34"/>
        <v>0.79591298731956894</v>
      </c>
      <c r="H127">
        <f t="shared" si="35"/>
        <v>810.89313538945464</v>
      </c>
      <c r="I127">
        <f t="shared" si="40"/>
        <v>629.10686461054536</v>
      </c>
      <c r="J127" s="8">
        <f t="shared" si="41"/>
        <v>0.10921994177266413</v>
      </c>
      <c r="L127" s="7">
        <f t="shared" si="42"/>
        <v>0.5</v>
      </c>
      <c r="M127" s="2">
        <f t="shared" si="43"/>
        <v>2458609.7708333335</v>
      </c>
      <c r="N127" s="3">
        <f t="shared" si="44"/>
        <v>0.19342288386950002</v>
      </c>
      <c r="P127">
        <f t="shared" si="45"/>
        <v>43.839193384132159</v>
      </c>
      <c r="Q127">
        <f t="shared" si="46"/>
        <v>7320.5692279046734</v>
      </c>
      <c r="R127">
        <f t="shared" si="47"/>
        <v>1.6700498342078176E-2</v>
      </c>
      <c r="S127">
        <f t="shared" si="48"/>
        <v>1.6302150111807143</v>
      </c>
      <c r="T127">
        <f t="shared" si="49"/>
        <v>45.469408395312875</v>
      </c>
      <c r="U127">
        <f t="shared" si="50"/>
        <v>7322.199442915854</v>
      </c>
      <c r="V127">
        <f t="shared" si="51"/>
        <v>1.008698684030586</v>
      </c>
      <c r="W127">
        <f t="shared" si="52"/>
        <v>45.459253905746245</v>
      </c>
      <c r="X127">
        <f t="shared" si="53"/>
        <v>23.436775805204984</v>
      </c>
      <c r="Y127">
        <f t="shared" si="54"/>
        <v>23.435861143703956</v>
      </c>
      <c r="Z127">
        <f t="shared" si="55"/>
        <v>42.994436558025072</v>
      </c>
      <c r="AA127">
        <f t="shared" si="56"/>
        <v>16.467847487458936</v>
      </c>
      <c r="AB127">
        <f t="shared" si="57"/>
        <v>4.3021577202694582E-2</v>
      </c>
      <c r="AC127">
        <f t="shared" si="58"/>
        <v>3.3364819545480482</v>
      </c>
      <c r="AD127">
        <f t="shared" si="59"/>
        <v>101.36164192368183</v>
      </c>
      <c r="AE127" s="7">
        <f t="shared" si="60"/>
        <v>0.51435287086489723</v>
      </c>
      <c r="AF127">
        <f t="shared" si="36"/>
        <v>699.33186595454799</v>
      </c>
      <c r="AG127">
        <f t="shared" si="61"/>
        <v>-5.1670335113630017</v>
      </c>
      <c r="AH127">
        <f t="shared" si="37"/>
        <v>15.498531600167064</v>
      </c>
      <c r="AI127">
        <f t="shared" si="62"/>
        <v>74.50146839983293</v>
      </c>
      <c r="AJ127">
        <f t="shared" si="63"/>
        <v>4.474850018952088E-3</v>
      </c>
      <c r="AK127">
        <f t="shared" si="64"/>
        <v>74.505943249851882</v>
      </c>
      <c r="AL127">
        <f t="shared" si="38"/>
        <v>161.14304267581849</v>
      </c>
    </row>
    <row r="128" spans="4:38" x14ac:dyDescent="0.25">
      <c r="D128" s="1">
        <f t="shared" si="65"/>
        <v>43592</v>
      </c>
      <c r="E128" s="11">
        <f t="shared" si="39"/>
        <v>0.1232590485363263</v>
      </c>
      <c r="F128" s="7">
        <f t="shared" si="33"/>
        <v>0.23221534559106552</v>
      </c>
      <c r="G128" s="7">
        <f t="shared" si="34"/>
        <v>0.79639015737210872</v>
      </c>
      <c r="H128">
        <f t="shared" si="35"/>
        <v>812.41172896470209</v>
      </c>
      <c r="I128">
        <f t="shared" si="40"/>
        <v>627.58827103529791</v>
      </c>
      <c r="J128" s="8">
        <f t="shared" si="41"/>
        <v>0.10895629705473922</v>
      </c>
      <c r="L128" s="7">
        <f t="shared" si="42"/>
        <v>0.5</v>
      </c>
      <c r="M128" s="2">
        <f t="shared" si="43"/>
        <v>2458610.7708333335</v>
      </c>
      <c r="N128" s="3">
        <f t="shared" si="44"/>
        <v>0.19345026237737134</v>
      </c>
      <c r="P128">
        <f t="shared" si="45"/>
        <v>44.82484074750846</v>
      </c>
      <c r="Q128">
        <f t="shared" si="46"/>
        <v>7321.5548281847705</v>
      </c>
      <c r="R128">
        <f t="shared" si="47"/>
        <v>1.6700497189825834E-2</v>
      </c>
      <c r="S128">
        <f t="shared" si="48"/>
        <v>1.6129237062013522</v>
      </c>
      <c r="T128">
        <f t="shared" si="49"/>
        <v>46.437764453709811</v>
      </c>
      <c r="U128">
        <f t="shared" si="50"/>
        <v>7323.1677518909719</v>
      </c>
      <c r="V128">
        <f t="shared" si="51"/>
        <v>1.0089405093100194</v>
      </c>
      <c r="W128">
        <f t="shared" si="52"/>
        <v>46.427608387630478</v>
      </c>
      <c r="X128">
        <f t="shared" si="53"/>
        <v>23.436775449170117</v>
      </c>
      <c r="Y128">
        <f t="shared" si="54"/>
        <v>23.435862997885181</v>
      </c>
      <c r="Z128">
        <f t="shared" si="55"/>
        <v>43.961949197595779</v>
      </c>
      <c r="AA128">
        <f t="shared" si="56"/>
        <v>16.747315280395085</v>
      </c>
      <c r="AB128">
        <f t="shared" si="57"/>
        <v>4.3021584203790417E-2</v>
      </c>
      <c r="AC128">
        <f t="shared" si="58"/>
        <v>3.4086538665146184</v>
      </c>
      <c r="AD128">
        <f t="shared" si="59"/>
        <v>101.55146612058776</v>
      </c>
      <c r="AE128" s="7">
        <f t="shared" si="60"/>
        <v>0.51430275148158711</v>
      </c>
      <c r="AF128">
        <f t="shared" si="36"/>
        <v>699.40403786651473</v>
      </c>
      <c r="AG128">
        <f t="shared" si="61"/>
        <v>-5.1489905333713182</v>
      </c>
      <c r="AH128">
        <f t="shared" si="37"/>
        <v>15.226071089985366</v>
      </c>
      <c r="AI128">
        <f t="shared" si="62"/>
        <v>74.773928910014632</v>
      </c>
      <c r="AJ128">
        <f t="shared" si="63"/>
        <v>4.3923337012305207E-3</v>
      </c>
      <c r="AK128">
        <f t="shared" si="64"/>
        <v>74.778321243715865</v>
      </c>
      <c r="AL128">
        <f t="shared" si="38"/>
        <v>160.89938301419284</v>
      </c>
    </row>
    <row r="129" spans="4:38" x14ac:dyDescent="0.25">
      <c r="D129" s="1">
        <f t="shared" si="65"/>
        <v>43593</v>
      </c>
      <c r="E129" s="11">
        <f t="shared" si="39"/>
        <v>0.12295524207644269</v>
      </c>
      <c r="F129" s="7">
        <f t="shared" si="33"/>
        <v>0.23165131788372711</v>
      </c>
      <c r="G129" s="7">
        <f t="shared" si="34"/>
        <v>0.79686701465458942</v>
      </c>
      <c r="H129">
        <f t="shared" si="35"/>
        <v>813.9106033500417</v>
      </c>
      <c r="I129">
        <f t="shared" si="40"/>
        <v>626.0893966499583</v>
      </c>
      <c r="J129" s="8">
        <f t="shared" si="41"/>
        <v>0.10869607580728442</v>
      </c>
      <c r="L129" s="7">
        <f t="shared" si="42"/>
        <v>0.5</v>
      </c>
      <c r="M129" s="2">
        <f t="shared" si="43"/>
        <v>2458611.7708333335</v>
      </c>
      <c r="N129" s="3">
        <f t="shared" si="44"/>
        <v>0.19347764088524266</v>
      </c>
      <c r="P129">
        <f t="shared" si="45"/>
        <v>45.810488110884762</v>
      </c>
      <c r="Q129">
        <f t="shared" si="46"/>
        <v>7322.5404284648666</v>
      </c>
      <c r="R129">
        <f t="shared" si="47"/>
        <v>1.6700496037573301E-2</v>
      </c>
      <c r="S129">
        <f t="shared" si="48"/>
        <v>1.5951708949547738</v>
      </c>
      <c r="T129">
        <f t="shared" si="49"/>
        <v>47.405659005839539</v>
      </c>
      <c r="U129">
        <f t="shared" si="50"/>
        <v>7324.1355993598218</v>
      </c>
      <c r="V129">
        <f t="shared" si="51"/>
        <v>1.0091796787013378</v>
      </c>
      <c r="W129">
        <f t="shared" si="52"/>
        <v>47.395501367062316</v>
      </c>
      <c r="X129">
        <f t="shared" si="53"/>
        <v>23.43677509313525</v>
      </c>
      <c r="Y129">
        <f t="shared" si="54"/>
        <v>23.4358648528458</v>
      </c>
      <c r="Z129">
        <f t="shared" si="55"/>
        <v>44.93181986270848</v>
      </c>
      <c r="AA129">
        <f t="shared" si="56"/>
        <v>17.022132031885945</v>
      </c>
      <c r="AB129">
        <f t="shared" si="57"/>
        <v>4.3021591207829751E-2</v>
      </c>
      <c r="AC129">
        <f t="shared" si="58"/>
        <v>3.4714165724121373</v>
      </c>
      <c r="AD129">
        <f t="shared" si="59"/>
        <v>101.73882541875521</v>
      </c>
      <c r="AE129" s="7">
        <f t="shared" si="60"/>
        <v>0.51425916626915824</v>
      </c>
      <c r="AF129">
        <f t="shared" si="36"/>
        <v>699.46680057241224</v>
      </c>
      <c r="AG129">
        <f t="shared" si="61"/>
        <v>-5.1332998568969401</v>
      </c>
      <c r="AH129">
        <f t="shared" si="37"/>
        <v>14.959004707091125</v>
      </c>
      <c r="AI129">
        <f t="shared" si="62"/>
        <v>75.040995292908875</v>
      </c>
      <c r="AJ129">
        <f t="shared" si="63"/>
        <v>4.311657290909602E-3</v>
      </c>
      <c r="AK129">
        <f t="shared" si="64"/>
        <v>75.045306950199787</v>
      </c>
      <c r="AL129">
        <f t="shared" si="38"/>
        <v>160.64389007539887</v>
      </c>
    </row>
    <row r="130" spans="4:38" x14ac:dyDescent="0.25">
      <c r="D130" s="1">
        <f t="shared" si="65"/>
        <v>43594</v>
      </c>
      <c r="E130" s="11">
        <f t="shared" si="39"/>
        <v>0.12266153488023632</v>
      </c>
      <c r="F130" s="7">
        <f t="shared" ref="F130:F193" si="66">(AE130*1440-AD130*4)/1440</f>
        <v>0.23110092176955904</v>
      </c>
      <c r="G130" s="7">
        <f t="shared" ref="G130:G193" si="67">(AE130*1440+AD130*4)/1440</f>
        <v>0.79734337421226809</v>
      </c>
      <c r="H130">
        <f t="shared" ref="H130:H193" si="68">8*AD130</f>
        <v>815.38913151750114</v>
      </c>
      <c r="I130">
        <f t="shared" si="40"/>
        <v>624.61086848249886</v>
      </c>
      <c r="J130" s="8">
        <f t="shared" si="41"/>
        <v>0.10843938688932273</v>
      </c>
      <c r="L130" s="7">
        <f t="shared" si="42"/>
        <v>0.5</v>
      </c>
      <c r="M130" s="2">
        <f t="shared" si="43"/>
        <v>2458612.7708333335</v>
      </c>
      <c r="N130" s="3">
        <f t="shared" si="44"/>
        <v>0.19350501939311399</v>
      </c>
      <c r="P130">
        <f t="shared" si="45"/>
        <v>46.796135474261973</v>
      </c>
      <c r="Q130">
        <f t="shared" si="46"/>
        <v>7323.5260287449637</v>
      </c>
      <c r="R130">
        <f t="shared" si="47"/>
        <v>1.6700494885320577E-2</v>
      </c>
      <c r="S130">
        <f t="shared" si="48"/>
        <v>1.5769620619282725</v>
      </c>
      <c r="T130">
        <f t="shared" si="49"/>
        <v>48.373097536190244</v>
      </c>
      <c r="U130">
        <f t="shared" si="50"/>
        <v>7325.1029908068922</v>
      </c>
      <c r="V130">
        <f t="shared" si="51"/>
        <v>1.0094161252351366</v>
      </c>
      <c r="W130">
        <f t="shared" si="52"/>
        <v>48.362938328531285</v>
      </c>
      <c r="X130">
        <f t="shared" si="53"/>
        <v>23.436774737100382</v>
      </c>
      <c r="Y130">
        <f t="shared" si="54"/>
        <v>23.435866708583927</v>
      </c>
      <c r="Z130">
        <f t="shared" si="55"/>
        <v>45.904060098993227</v>
      </c>
      <c r="AA130">
        <f t="shared" si="56"/>
        <v>17.292213759427124</v>
      </c>
      <c r="AB130">
        <f t="shared" si="57"/>
        <v>4.3021598214805438E-2</v>
      </c>
      <c r="AC130">
        <f t="shared" si="58"/>
        <v>3.5247228930844834</v>
      </c>
      <c r="AD130">
        <f t="shared" si="59"/>
        <v>101.92364143968764</v>
      </c>
      <c r="AE130" s="7">
        <f t="shared" si="60"/>
        <v>0.51422214799091359</v>
      </c>
      <c r="AF130">
        <f t="shared" ref="AF130:AF193" si="69">MOD(L130*1440+AC130+4*$B$3-60*$B$4,1440)</f>
        <v>699.5201068930844</v>
      </c>
      <c r="AG130">
        <f t="shared" si="61"/>
        <v>-5.1199732767288992</v>
      </c>
      <c r="AH130">
        <f t="shared" ref="AH130:AH193" si="70">DEGREES(ACOS(SIN(RADIANS($B$2))*SIN(RADIANS(AA130))+COS(RADIANS($B$2))*COS(RADIANS(AA130))*COS(RADIANS(AG130))))</f>
        <v>14.697439280195153</v>
      </c>
      <c r="AI130">
        <f t="shared" si="62"/>
        <v>75.302560719804845</v>
      </c>
      <c r="AJ130">
        <f t="shared" si="63"/>
        <v>4.2328364456089528E-3</v>
      </c>
      <c r="AK130">
        <f t="shared" si="64"/>
        <v>75.306793556250454</v>
      </c>
      <c r="AL130">
        <f t="shared" ref="AL130:AL193" si="71">IF(AG130&gt;0,MOD(DEGREES(ACOS(((SIN(RADIANS($B$2))*COS(RADIANS(AH130)))-SIN(RADIANS(AA130)))/(COS(RADIANS($B$2))*SIN(RADIANS(AH130)))))+180,360),MOD(540-DEGREES(ACOS(((SIN(RADIANS($B$2))*COS(RADIANS(AH130)))-SIN(RADIANS(AA130)))/(COS(RADIANS($B$2))*SIN(RADIANS(AH130))))),360))</f>
        <v>160.37628955527089</v>
      </c>
    </row>
    <row r="131" spans="4:38" x14ac:dyDescent="0.25">
      <c r="D131" s="1">
        <f t="shared" si="65"/>
        <v>43595</v>
      </c>
      <c r="E131" s="11">
        <f t="shared" ref="E131:E194" si="72">F131-J131</f>
        <v>0.12237806136541209</v>
      </c>
      <c r="F131" s="7">
        <f t="shared" si="66"/>
        <v>0.23056440187385491</v>
      </c>
      <c r="G131" s="7">
        <f t="shared" si="67"/>
        <v>0.79781903984008362</v>
      </c>
      <c r="H131">
        <f t="shared" si="68"/>
        <v>816.84667867136932</v>
      </c>
      <c r="I131">
        <f t="shared" ref="I131:I194" si="73">1440-H131</f>
        <v>623.15332132863068</v>
      </c>
      <c r="J131" s="8">
        <f t="shared" ref="J131:J194" si="74">(I131/4)/1440</f>
        <v>0.10818634050844282</v>
      </c>
      <c r="L131" s="7">
        <f t="shared" ref="L131:L194" si="75">$B$5</f>
        <v>0.5</v>
      </c>
      <c r="M131" s="2">
        <f t="shared" ref="M131:M194" si="76">D131+2415018.5+L131-$B$4/24</f>
        <v>2458613.7708333335</v>
      </c>
      <c r="N131" s="3">
        <f t="shared" ref="N131:N194" si="77">(M131-2451545)/36525</f>
        <v>0.19353239790098531</v>
      </c>
      <c r="P131">
        <f t="shared" ref="P131:P194" si="78">MOD(280.46646+N131*(36000.76983 + N131*0.0003032),360)</f>
        <v>47.781782837639184</v>
      </c>
      <c r="Q131">
        <f t="shared" ref="Q131:Q194" si="79">357.52911+N131*(35999.05029 - 0.0001537*N131)</f>
        <v>7324.5116290250608</v>
      </c>
      <c r="R131">
        <f t="shared" ref="R131:R194" si="80">0.016708634-N131*(0.000042037+0.0000001267*N131)</f>
        <v>1.6700493733067666E-2</v>
      </c>
      <c r="S131">
        <f t="shared" ref="S131:S194" si="81">SIN(RADIANS(Q131))*(1.914602-N131*(0.004817+0.000014*N131))+SIN(RADIANS(2*Q131))*(0.019993-0.000101*N131)+SIN(RADIANS(3*Q131))*0.000289</f>
        <v>1.5583028077580046</v>
      </c>
      <c r="T131">
        <f t="shared" ref="T131:T194" si="82">P131+S131</f>
        <v>49.340085645397188</v>
      </c>
      <c r="U131">
        <f t="shared" ref="U131:U194" si="83">Q131+S131</f>
        <v>7326.0699318328188</v>
      </c>
      <c r="V131">
        <f t="shared" ref="V131:V194" si="84">(1.000001018*(1-R131*R131))/(1+R131*COS(RADIANS(U131)))</f>
        <v>1.0096497827988629</v>
      </c>
      <c r="W131">
        <f t="shared" ref="W131:W194" si="85">T131-0.00569-0.00478*SIN(RADIANS(125.04-1934.136*N131))</f>
        <v>49.329924872673999</v>
      </c>
      <c r="X131">
        <f t="shared" ref="X131:X194" si="86">23+(26+((21.448-N131*(46.815+N131*(0.00059-N131*0.001813))))/60)/60</f>
        <v>23.436774381065518</v>
      </c>
      <c r="Y131">
        <f t="shared" ref="Y131:Y194" si="87">X131+0.00256*COS(RADIANS(125.04-1934.136*N131))</f>
        <v>23.435868565097671</v>
      </c>
      <c r="Z131">
        <f t="shared" ref="Z131:Z194" si="88">DEGREES(ATAN2(COS(RADIANS(W131)),COS(RADIANS(Y131))*SIN(RADIANS(W131))))</f>
        <v>46.878678389897729</v>
      </c>
      <c r="AA131">
        <f t="shared" ref="AA131:AA194" si="89">DEGREES(ASIN(SIN(RADIANS(Y131))*SIN(RADIANS(W131))))</f>
        <v>17.557477263526284</v>
      </c>
      <c r="AB131">
        <f t="shared" ref="AB131:AB194" si="90">TAN(RADIANS(Y131/2))*TAN(RADIANS(Y131/2))</f>
        <v>4.3021605224710345E-2</v>
      </c>
      <c r="AC131">
        <f t="shared" ref="AC131:AC194" si="91">4*DEGREES(AB131*SIN(2*RADIANS(P131))-2*R131*SIN(RADIANS(Q131))+4*R131*AB131*SIN(RADIANS(Q131))*COS(2*RADIANS(P131))-0.5*AB131*AB131*SIN(4*RADIANS(P131))-1.25*R131*R131*SIN(2*RADIANS(Q131)))</f>
        <v>3.5685379659642624</v>
      </c>
      <c r="AD131">
        <f t="shared" ref="AD131:AD194" si="92">DEGREES(ACOS(COS(RADIANS(90.833))/(COS(RADIANS($B$2))*COS(RADIANS(AA131)))-TAN(RADIANS($B$2))*TAN(RADIANS(AA131))))</f>
        <v>102.10583483392116</v>
      </c>
      <c r="AE131" s="7">
        <f t="shared" ref="AE131:AE194" si="93">(720-4*$B$3-AC131+$B$4*60)/1440</f>
        <v>0.51419172085696929</v>
      </c>
      <c r="AF131">
        <f t="shared" si="69"/>
        <v>699.56392196596425</v>
      </c>
      <c r="AG131">
        <f t="shared" ref="AG131:AG194" si="94">IF(AF131/4&lt;0,AF131/4+180,AF131/4-180)</f>
        <v>-5.1090195085089363</v>
      </c>
      <c r="AH131">
        <f t="shared" si="70"/>
        <v>14.441480846274208</v>
      </c>
      <c r="AI131">
        <f t="shared" ref="AI131:AI194" si="95">90-AH131</f>
        <v>75.558519153725797</v>
      </c>
      <c r="AJ131">
        <f t="shared" ref="AJ131:AJ194" si="96">IF(AI131&gt;85,0,IF(AI131&gt;5,58.1/TAN(RADIANS(AI131))-0.07/POWER(TAN(RADIANS(AI131)),3)+0.000086/POWER(TAN(RADIANS(AI131)),5),IF(AI131&gt;-0.575,1735+AI131*(-518.2+AI131*(103.4+AI131*(-12.79+AI131*0.711))),-20.772/TAN(RADIANS(AI131)))))/3600</f>
        <v>4.1558870718799313E-3</v>
      </c>
      <c r="AK131">
        <f t="shared" ref="AK131:AK194" si="97">AI131+AJ131</f>
        <v>75.562675040797671</v>
      </c>
      <c r="AL131">
        <f t="shared" si="71"/>
        <v>160.09633106968306</v>
      </c>
    </row>
    <row r="132" spans="4:38" x14ac:dyDescent="0.25">
      <c r="D132" s="1">
        <f t="shared" ref="D132:D195" si="98">D131+1</f>
        <v>43596</v>
      </c>
      <c r="E132" s="11">
        <f t="shared" si="72"/>
        <v>0.12210494849702208</v>
      </c>
      <c r="F132" s="7">
        <f t="shared" si="66"/>
        <v>0.23004199661800115</v>
      </c>
      <c r="G132" s="7">
        <f t="shared" si="67"/>
        <v>0.79829380413408491</v>
      </c>
      <c r="H132">
        <f t="shared" si="68"/>
        <v>818.28260282316057</v>
      </c>
      <c r="I132">
        <f t="shared" si="73"/>
        <v>621.71739717683943</v>
      </c>
      <c r="J132" s="8">
        <f t="shared" si="74"/>
        <v>0.10793704812097907</v>
      </c>
      <c r="L132" s="7">
        <f t="shared" si="75"/>
        <v>0.5</v>
      </c>
      <c r="M132" s="2">
        <f t="shared" si="76"/>
        <v>2458614.7708333335</v>
      </c>
      <c r="N132" s="3">
        <f t="shared" si="77"/>
        <v>0.19355977640885663</v>
      </c>
      <c r="P132">
        <f t="shared" si="78"/>
        <v>48.767430201015486</v>
      </c>
      <c r="Q132">
        <f t="shared" si="79"/>
        <v>7325.4972293051551</v>
      </c>
      <c r="R132">
        <f t="shared" si="80"/>
        <v>1.6700492580814564E-2</v>
      </c>
      <c r="S132">
        <f t="shared" si="81"/>
        <v>1.539198847371819</v>
      </c>
      <c r="T132">
        <f t="shared" si="82"/>
        <v>50.306629048387308</v>
      </c>
      <c r="U132">
        <f t="shared" si="83"/>
        <v>7327.0364281525272</v>
      </c>
      <c r="V132">
        <f t="shared" si="84"/>
        <v>1.0098805861518891</v>
      </c>
      <c r="W132">
        <f t="shared" si="85"/>
        <v>50.296466714418713</v>
      </c>
      <c r="X132">
        <f t="shared" si="86"/>
        <v>23.436774025030651</v>
      </c>
      <c r="Y132">
        <f t="shared" si="87"/>
        <v>23.435870422385143</v>
      </c>
      <c r="Z132">
        <f t="shared" si="88"/>
        <v>47.855680107287057</v>
      </c>
      <c r="AA132">
        <f t="shared" si="89"/>
        <v>17.817840173172879</v>
      </c>
      <c r="AB132">
        <f t="shared" si="90"/>
        <v>4.3021612237537359E-2</v>
      </c>
      <c r="AC132">
        <f t="shared" si="91"/>
        <v>3.6028394584979919</v>
      </c>
      <c r="AD132">
        <f t="shared" si="92"/>
        <v>102.28532535289507</v>
      </c>
      <c r="AE132" s="7">
        <f t="shared" si="93"/>
        <v>0.51416790037604299</v>
      </c>
      <c r="AF132">
        <f t="shared" si="69"/>
        <v>699.59822345849807</v>
      </c>
      <c r="AG132">
        <f t="shared" si="94"/>
        <v>-5.1004441353754828</v>
      </c>
      <c r="AH132">
        <f t="shared" si="70"/>
        <v>14.191234489917848</v>
      </c>
      <c r="AI132">
        <f t="shared" si="95"/>
        <v>75.808765510082154</v>
      </c>
      <c r="AJ132">
        <f t="shared" si="96"/>
        <v>4.080825277343869E-3</v>
      </c>
      <c r="AK132">
        <f t="shared" si="97"/>
        <v>75.812846335359495</v>
      </c>
      <c r="AL132">
        <f t="shared" si="71"/>
        <v>159.80379197642981</v>
      </c>
    </row>
    <row r="133" spans="4:38" x14ac:dyDescent="0.25">
      <c r="D133" s="1">
        <f t="shared" si="98"/>
        <v>43597</v>
      </c>
      <c r="E133" s="11">
        <f t="shared" si="72"/>
        <v>0.12184231554135271</v>
      </c>
      <c r="F133" s="7">
        <f t="shared" si="66"/>
        <v>0.22953393786481235</v>
      </c>
      <c r="G133" s="7">
        <f t="shared" si="67"/>
        <v>0.79876744857097381</v>
      </c>
      <c r="H133">
        <f t="shared" si="68"/>
        <v>819.69625541687242</v>
      </c>
      <c r="I133">
        <f t="shared" si="73"/>
        <v>620.30374458312758</v>
      </c>
      <c r="J133" s="8">
        <f t="shared" si="74"/>
        <v>0.10769162232345965</v>
      </c>
      <c r="L133" s="7">
        <f t="shared" si="75"/>
        <v>0.5</v>
      </c>
      <c r="M133" s="2">
        <f t="shared" si="76"/>
        <v>2458615.7708333335</v>
      </c>
      <c r="N133" s="3">
        <f t="shared" si="77"/>
        <v>0.19358715491672795</v>
      </c>
      <c r="P133">
        <f t="shared" si="78"/>
        <v>49.753077564393607</v>
      </c>
      <c r="Q133">
        <f t="shared" si="79"/>
        <v>7326.4828295852521</v>
      </c>
      <c r="R133">
        <f t="shared" si="80"/>
        <v>1.6700491428561271E-2</v>
      </c>
      <c r="S133">
        <f t="shared" si="81"/>
        <v>1.5196560081198567</v>
      </c>
      <c r="T133">
        <f t="shared" si="82"/>
        <v>51.272733572513467</v>
      </c>
      <c r="U133">
        <f t="shared" si="83"/>
        <v>7328.0024855933716</v>
      </c>
      <c r="V133">
        <f t="shared" si="84"/>
        <v>1.0101084709402952</v>
      </c>
      <c r="W133">
        <f t="shared" si="85"/>
        <v>51.262569681119643</v>
      </c>
      <c r="X133">
        <f t="shared" si="86"/>
        <v>23.436773668995784</v>
      </c>
      <c r="Y133">
        <f t="shared" si="87"/>
        <v>23.435872280444453</v>
      </c>
      <c r="Z133">
        <f t="shared" si="88"/>
        <v>48.83506746518816</v>
      </c>
      <c r="AA133">
        <f t="shared" si="89"/>
        <v>18.073220992987398</v>
      </c>
      <c r="AB133">
        <f t="shared" si="90"/>
        <v>4.3021619253279332E-2</v>
      </c>
      <c r="AC133">
        <f t="shared" si="91"/>
        <v>3.6276177662340281</v>
      </c>
      <c r="AD133">
        <f t="shared" si="92"/>
        <v>102.46203192710905</v>
      </c>
      <c r="AE133" s="7">
        <f t="shared" si="93"/>
        <v>0.51415069321789308</v>
      </c>
      <c r="AF133">
        <f t="shared" si="69"/>
        <v>699.62300176623398</v>
      </c>
      <c r="AG133">
        <f t="shared" si="94"/>
        <v>-5.0942495584415042</v>
      </c>
      <c r="AH133">
        <f t="shared" si="70"/>
        <v>13.946804161489235</v>
      </c>
      <c r="AI133">
        <f t="shared" si="95"/>
        <v>76.05319583851076</v>
      </c>
      <c r="AJ133">
        <f t="shared" si="96"/>
        <v>4.0076673163138366E-3</v>
      </c>
      <c r="AK133">
        <f t="shared" si="97"/>
        <v>76.057203505827076</v>
      </c>
      <c r="AL133">
        <f t="shared" si="71"/>
        <v>159.4984814452506</v>
      </c>
    </row>
    <row r="134" spans="4:38" x14ac:dyDescent="0.25">
      <c r="D134" s="1">
        <f t="shared" si="98"/>
        <v>43598</v>
      </c>
      <c r="E134" s="11">
        <f t="shared" si="72"/>
        <v>0.12159027382255042</v>
      </c>
      <c r="F134" s="7">
        <f t="shared" si="66"/>
        <v>0.22904045055783312</v>
      </c>
      <c r="G134" s="7">
        <f t="shared" si="67"/>
        <v>0.79923974361670236</v>
      </c>
      <c r="H134">
        <f t="shared" si="68"/>
        <v>821.08698200477158</v>
      </c>
      <c r="I134">
        <f t="shared" si="73"/>
        <v>618.91301799522842</v>
      </c>
      <c r="J134" s="8">
        <f t="shared" si="74"/>
        <v>0.1074501767352827</v>
      </c>
      <c r="L134" s="7">
        <f t="shared" si="75"/>
        <v>0.5</v>
      </c>
      <c r="M134" s="2">
        <f t="shared" si="76"/>
        <v>2458616.7708333335</v>
      </c>
      <c r="N134" s="3">
        <f t="shared" si="77"/>
        <v>0.19361453342459928</v>
      </c>
      <c r="P134">
        <f t="shared" si="78"/>
        <v>50.738724927772637</v>
      </c>
      <c r="Q134">
        <f t="shared" si="79"/>
        <v>7327.4684298653474</v>
      </c>
      <c r="R134">
        <f t="shared" si="80"/>
        <v>1.6700490276307788E-2</v>
      </c>
      <c r="S134">
        <f t="shared" si="81"/>
        <v>1.4996802278945767</v>
      </c>
      <c r="T134">
        <f t="shared" si="82"/>
        <v>52.238405155667216</v>
      </c>
      <c r="U134">
        <f t="shared" si="83"/>
        <v>7328.9681100932421</v>
      </c>
      <c r="V134">
        <f t="shared" si="84"/>
        <v>1.0103333737113422</v>
      </c>
      <c r="W134">
        <f t="shared" si="85"/>
        <v>52.228239710669662</v>
      </c>
      <c r="X134">
        <f t="shared" si="86"/>
        <v>23.436773312960916</v>
      </c>
      <c r="Y134">
        <f t="shared" si="87"/>
        <v>23.435874139273707</v>
      </c>
      <c r="Z134">
        <f t="shared" si="88"/>
        <v>49.816839476946306</v>
      </c>
      <c r="AA134">
        <f t="shared" si="89"/>
        <v>18.323539151989152</v>
      </c>
      <c r="AB134">
        <f t="shared" si="90"/>
        <v>4.3021626271929105E-2</v>
      </c>
      <c r="AC134">
        <f t="shared" si="91"/>
        <v>3.6428761943345274</v>
      </c>
      <c r="AD134">
        <f t="shared" si="92"/>
        <v>102.63587275059645</v>
      </c>
      <c r="AE134" s="7">
        <f t="shared" si="93"/>
        <v>0.51414009708726771</v>
      </c>
      <c r="AF134">
        <f t="shared" si="69"/>
        <v>699.63826019433463</v>
      </c>
      <c r="AG134">
        <f t="shared" si="94"/>
        <v>-5.0904349514163414</v>
      </c>
      <c r="AH134">
        <f t="shared" si="70"/>
        <v>13.708292472890189</v>
      </c>
      <c r="AI134">
        <f t="shared" si="95"/>
        <v>76.291707527109807</v>
      </c>
      <c r="AJ134">
        <f t="shared" si="96"/>
        <v>3.9364295285823497E-3</v>
      </c>
      <c r="AK134">
        <f t="shared" si="97"/>
        <v>76.295643956638386</v>
      </c>
      <c r="AL134">
        <f t="shared" si="71"/>
        <v>159.18024476112134</v>
      </c>
    </row>
    <row r="135" spans="4:38" x14ac:dyDescent="0.25">
      <c r="D135" s="1">
        <f t="shared" si="98"/>
        <v>43599</v>
      </c>
      <c r="E135" s="11">
        <f t="shared" si="72"/>
        <v>0.12134892648280915</v>
      </c>
      <c r="F135" s="7">
        <f t="shared" si="66"/>
        <v>0.22856175235541656</v>
      </c>
      <c r="G135" s="7">
        <f t="shared" si="67"/>
        <v>0.79971044886498688</v>
      </c>
      <c r="H135">
        <f t="shared" si="68"/>
        <v>822.4541229737813</v>
      </c>
      <c r="I135">
        <f t="shared" si="73"/>
        <v>617.5458770262187</v>
      </c>
      <c r="J135" s="8">
        <f t="shared" si="74"/>
        <v>0.10721282587260741</v>
      </c>
      <c r="L135" s="7">
        <f t="shared" si="75"/>
        <v>0.5</v>
      </c>
      <c r="M135" s="2">
        <f t="shared" si="76"/>
        <v>2458617.7708333335</v>
      </c>
      <c r="N135" s="3">
        <f t="shared" si="77"/>
        <v>0.1936419119324706</v>
      </c>
      <c r="P135">
        <f t="shared" si="78"/>
        <v>51.724372291151667</v>
      </c>
      <c r="Q135">
        <f t="shared" si="79"/>
        <v>7328.4540301454417</v>
      </c>
      <c r="R135">
        <f t="shared" si="80"/>
        <v>1.6700489124054113E-2</v>
      </c>
      <c r="S135">
        <f t="shared" si="81"/>
        <v>1.4792775532395983</v>
      </c>
      <c r="T135">
        <f t="shared" si="82"/>
        <v>53.203649844391265</v>
      </c>
      <c r="U135">
        <f t="shared" si="83"/>
        <v>7329.9333076986813</v>
      </c>
      <c r="V135">
        <f t="shared" si="84"/>
        <v>1.0105552319276581</v>
      </c>
      <c r="W135">
        <f t="shared" si="85"/>
        <v>53.193482849612806</v>
      </c>
      <c r="X135">
        <f t="shared" si="86"/>
        <v>23.436772956926049</v>
      </c>
      <c r="Y135">
        <f t="shared" si="87"/>
        <v>23.435875998871019</v>
      </c>
      <c r="Z135">
        <f t="shared" si="88"/>
        <v>50.800991916097104</v>
      </c>
      <c r="AA135">
        <f t="shared" si="89"/>
        <v>18.568715053923022</v>
      </c>
      <c r="AB135">
        <f t="shared" si="90"/>
        <v>4.3021633293479564E-2</v>
      </c>
      <c r="AC135">
        <f t="shared" si="91"/>
        <v>3.6486311213093585</v>
      </c>
      <c r="AD135">
        <f t="shared" si="92"/>
        <v>102.80676537172266</v>
      </c>
      <c r="AE135" s="7">
        <f t="shared" si="93"/>
        <v>0.51413610061020176</v>
      </c>
      <c r="AF135">
        <f t="shared" si="69"/>
        <v>699.64401512130939</v>
      </c>
      <c r="AG135">
        <f t="shared" si="94"/>
        <v>-5.0889962196726515</v>
      </c>
      <c r="AH135">
        <f t="shared" si="70"/>
        <v>13.475800469872704</v>
      </c>
      <c r="AI135">
        <f t="shared" si="95"/>
        <v>76.524199530127291</v>
      </c>
      <c r="AJ135">
        <f t="shared" si="96"/>
        <v>3.8671282710994706E-3</v>
      </c>
      <c r="AK135">
        <f t="shared" si="97"/>
        <v>76.528066658398387</v>
      </c>
      <c r="AL135">
        <f t="shared" si="71"/>
        <v>158.84896783900933</v>
      </c>
    </row>
    <row r="136" spans="4:38" x14ac:dyDescent="0.25">
      <c r="D136" s="1">
        <f t="shared" si="98"/>
        <v>43600</v>
      </c>
      <c r="E136" s="11">
        <f t="shared" si="72"/>
        <v>0.12111836824696987</v>
      </c>
      <c r="F136" s="7">
        <f t="shared" si="66"/>
        <v>0.22809805326046664</v>
      </c>
      <c r="G136" s="7">
        <f t="shared" si="67"/>
        <v>0.8001793132064795</v>
      </c>
      <c r="H136">
        <f t="shared" si="68"/>
        <v>823.79701432225852</v>
      </c>
      <c r="I136">
        <f t="shared" si="73"/>
        <v>616.20298567774148</v>
      </c>
      <c r="J136" s="8">
        <f t="shared" si="74"/>
        <v>0.10697968501349678</v>
      </c>
      <c r="L136" s="7">
        <f t="shared" si="75"/>
        <v>0.5</v>
      </c>
      <c r="M136" s="2">
        <f t="shared" si="76"/>
        <v>2458618.7708333335</v>
      </c>
      <c r="N136" s="3">
        <f t="shared" si="77"/>
        <v>0.19366929044034192</v>
      </c>
      <c r="P136">
        <f t="shared" si="78"/>
        <v>52.710019654531607</v>
      </c>
      <c r="Q136">
        <f t="shared" si="79"/>
        <v>7329.4396304255379</v>
      </c>
      <c r="R136">
        <f t="shared" si="80"/>
        <v>1.6700487971800251E-2</v>
      </c>
      <c r="S136">
        <f t="shared" si="81"/>
        <v>1.4584541374487006</v>
      </c>
      <c r="T136">
        <f t="shared" si="82"/>
        <v>54.168473791980304</v>
      </c>
      <c r="U136">
        <f t="shared" si="83"/>
        <v>7330.8980845629867</v>
      </c>
      <c r="V136">
        <f t="shared" si="84"/>
        <v>1.0107739839811238</v>
      </c>
      <c r="W136">
        <f t="shared" si="85"/>
        <v>54.158305251245089</v>
      </c>
      <c r="X136">
        <f t="shared" si="86"/>
        <v>23.436772600891185</v>
      </c>
      <c r="Y136">
        <f t="shared" si="87"/>
        <v>23.435877859234491</v>
      </c>
      <c r="Z136">
        <f t="shared" si="88"/>
        <v>51.787517281226371</v>
      </c>
      <c r="AA136">
        <f t="shared" si="89"/>
        <v>18.808670129068076</v>
      </c>
      <c r="AB136">
        <f t="shared" si="90"/>
        <v>4.3021640317923555E-2</v>
      </c>
      <c r="AC136">
        <f t="shared" si="91"/>
        <v>3.6449121437987748</v>
      </c>
      <c r="AD136">
        <f t="shared" si="92"/>
        <v>102.97462679028231</v>
      </c>
      <c r="AE136" s="7">
        <f t="shared" si="93"/>
        <v>0.51413868323347311</v>
      </c>
      <c r="AF136">
        <f t="shared" si="69"/>
        <v>699.64029614379888</v>
      </c>
      <c r="AG136">
        <f t="shared" si="94"/>
        <v>-5.0899259640502805</v>
      </c>
      <c r="AH136">
        <f t="shared" si="70"/>
        <v>13.249427380072813</v>
      </c>
      <c r="AI136">
        <f t="shared" si="95"/>
        <v>76.750572619927183</v>
      </c>
      <c r="AJ136">
        <f t="shared" si="96"/>
        <v>3.7997798423318697E-3</v>
      </c>
      <c r="AK136">
        <f t="shared" si="97"/>
        <v>76.754372399769508</v>
      </c>
      <c r="AL136">
        <f t="shared" si="71"/>
        <v>158.50458192040799</v>
      </c>
    </row>
    <row r="137" spans="4:38" x14ac:dyDescent="0.25">
      <c r="D137" s="1">
        <f t="shared" si="98"/>
        <v>43601</v>
      </c>
      <c r="E137" s="11">
        <f t="shared" si="72"/>
        <v>0.12089868519239116</v>
      </c>
      <c r="F137" s="7">
        <f t="shared" si="66"/>
        <v>0.22764955524678002</v>
      </c>
      <c r="G137" s="7">
        <f t="shared" si="67"/>
        <v>0.80064607502922469</v>
      </c>
      <c r="H137">
        <f t="shared" si="68"/>
        <v>825.11498848672022</v>
      </c>
      <c r="I137">
        <f t="shared" si="73"/>
        <v>614.88501151327978</v>
      </c>
      <c r="J137" s="8">
        <f t="shared" si="74"/>
        <v>0.10675087005438885</v>
      </c>
      <c r="L137" s="7">
        <f t="shared" si="75"/>
        <v>0.5</v>
      </c>
      <c r="M137" s="2">
        <f t="shared" si="76"/>
        <v>2458619.7708333335</v>
      </c>
      <c r="N137" s="3">
        <f t="shared" si="77"/>
        <v>0.19369666894821325</v>
      </c>
      <c r="P137">
        <f t="shared" si="78"/>
        <v>53.695667017911546</v>
      </c>
      <c r="Q137">
        <f t="shared" si="79"/>
        <v>7330.4252307056313</v>
      </c>
      <c r="R137">
        <f t="shared" si="80"/>
        <v>1.6700486819546199E-2</v>
      </c>
      <c r="S137">
        <f t="shared" si="81"/>
        <v>1.4372162386556446</v>
      </c>
      <c r="T137">
        <f t="shared" si="82"/>
        <v>55.13288325656719</v>
      </c>
      <c r="U137">
        <f t="shared" si="83"/>
        <v>7331.8624469442866</v>
      </c>
      <c r="V137">
        <f t="shared" si="84"/>
        <v>1.0109895692064619</v>
      </c>
      <c r="W137">
        <f t="shared" si="85"/>
        <v>55.122713173700681</v>
      </c>
      <c r="X137">
        <f t="shared" si="86"/>
        <v>23.436772244856318</v>
      </c>
      <c r="Y137">
        <f t="shared" si="87"/>
        <v>23.43587972036223</v>
      </c>
      <c r="Z137">
        <f t="shared" si="88"/>
        <v>52.776404765098938</v>
      </c>
      <c r="AA137">
        <f t="shared" si="89"/>
        <v>19.043326887445989</v>
      </c>
      <c r="AB137">
        <f t="shared" si="90"/>
        <v>4.3021647345253919E-2</v>
      </c>
      <c r="AC137">
        <f t="shared" si="91"/>
        <v>3.6317622012765334</v>
      </c>
      <c r="AD137">
        <f t="shared" si="92"/>
        <v>103.13937356084003</v>
      </c>
      <c r="AE137" s="7">
        <f t="shared" si="93"/>
        <v>0.51414781513800234</v>
      </c>
      <c r="AF137">
        <f t="shared" si="69"/>
        <v>699.62714620127645</v>
      </c>
      <c r="AG137">
        <f t="shared" si="94"/>
        <v>-5.0932134496808885</v>
      </c>
      <c r="AH137">
        <f t="shared" si="70"/>
        <v>13.029270336220765</v>
      </c>
      <c r="AI137">
        <f t="shared" si="95"/>
        <v>76.970729663779238</v>
      </c>
      <c r="AJ137">
        <f t="shared" si="96"/>
        <v>3.7344003991713068E-3</v>
      </c>
      <c r="AK137">
        <f t="shared" si="97"/>
        <v>76.974464064178406</v>
      </c>
      <c r="AL137">
        <f t="shared" si="71"/>
        <v>158.14706841334578</v>
      </c>
    </row>
    <row r="138" spans="4:38" x14ac:dyDescent="0.25">
      <c r="D138" s="1">
        <f t="shared" si="98"/>
        <v>43602</v>
      </c>
      <c r="E138" s="11">
        <f t="shared" si="72"/>
        <v>0.12068995452496255</v>
      </c>
      <c r="F138" s="7">
        <f t="shared" si="66"/>
        <v>0.22721645188297754</v>
      </c>
      <c r="G138" s="7">
        <f t="shared" si="67"/>
        <v>0.80111046245091755</v>
      </c>
      <c r="H138">
        <f t="shared" si="68"/>
        <v>826.40737521783365</v>
      </c>
      <c r="I138">
        <f t="shared" si="73"/>
        <v>613.59262478216635</v>
      </c>
      <c r="J138" s="8">
        <f t="shared" si="74"/>
        <v>0.10652649735801499</v>
      </c>
      <c r="L138" s="7">
        <f t="shared" si="75"/>
        <v>0.5</v>
      </c>
      <c r="M138" s="2">
        <f t="shared" si="76"/>
        <v>2458620.7708333335</v>
      </c>
      <c r="N138" s="3">
        <f t="shared" si="77"/>
        <v>0.19372404745608457</v>
      </c>
      <c r="P138">
        <f t="shared" si="78"/>
        <v>54.681314381291486</v>
      </c>
      <c r="Q138">
        <f t="shared" si="79"/>
        <v>7331.4108309857265</v>
      </c>
      <c r="R138">
        <f t="shared" si="80"/>
        <v>1.6700485667291955E-2</v>
      </c>
      <c r="S138">
        <f t="shared" si="81"/>
        <v>1.4155702179145209</v>
      </c>
      <c r="T138">
        <f t="shared" si="82"/>
        <v>56.096884599206007</v>
      </c>
      <c r="U138">
        <f t="shared" si="83"/>
        <v>7332.8264012036407</v>
      </c>
      <c r="V138">
        <f t="shared" si="84"/>
        <v>1.0112019278945372</v>
      </c>
      <c r="W138">
        <f t="shared" si="85"/>
        <v>56.086712978035003</v>
      </c>
      <c r="X138">
        <f t="shared" si="86"/>
        <v>23.436771888821454</v>
      </c>
      <c r="Y138">
        <f t="shared" si="87"/>
        <v>23.43588158225235</v>
      </c>
      <c r="Z138">
        <f t="shared" si="88"/>
        <v>53.767640228351262</v>
      </c>
      <c r="AA138">
        <f t="shared" si="89"/>
        <v>19.272608973342166</v>
      </c>
      <c r="AB138">
        <f t="shared" si="90"/>
        <v>4.3021654375463521E-2</v>
      </c>
      <c r="AC138">
        <f t="shared" si="91"/>
        <v>3.6092376795955907</v>
      </c>
      <c r="AD138">
        <f t="shared" si="92"/>
        <v>103.30092190222921</v>
      </c>
      <c r="AE138" s="7">
        <f t="shared" si="93"/>
        <v>0.51416345716694756</v>
      </c>
      <c r="AF138">
        <f t="shared" si="69"/>
        <v>699.60462167959554</v>
      </c>
      <c r="AG138">
        <f t="shared" si="94"/>
        <v>-5.0988445801011153</v>
      </c>
      <c r="AH138">
        <f t="shared" si="70"/>
        <v>12.815424074332503</v>
      </c>
      <c r="AI138">
        <f t="shared" si="95"/>
        <v>77.184575925667502</v>
      </c>
      <c r="AJ138">
        <f t="shared" si="96"/>
        <v>3.6710058663597758E-3</v>
      </c>
      <c r="AK138">
        <f t="shared" si="97"/>
        <v>77.188246931533868</v>
      </c>
      <c r="AL138">
        <f t="shared" si="71"/>
        <v>157.77646382812952</v>
      </c>
    </row>
    <row r="139" spans="4:38" x14ac:dyDescent="0.25">
      <c r="D139" s="1">
        <f t="shared" si="98"/>
        <v>43603</v>
      </c>
      <c r="E139" s="11">
        <f t="shared" si="72"/>
        <v>0.12049224436214134</v>
      </c>
      <c r="F139" s="7">
        <f t="shared" si="66"/>
        <v>0.22679892795507853</v>
      </c>
      <c r="G139" s="7">
        <f t="shared" si="67"/>
        <v>0.80157219358332976</v>
      </c>
      <c r="H139">
        <f t="shared" si="68"/>
        <v>827.67350250468178</v>
      </c>
      <c r="I139">
        <f t="shared" si="73"/>
        <v>612.32649749531822</v>
      </c>
      <c r="J139" s="8">
        <f t="shared" si="74"/>
        <v>0.10630668359293718</v>
      </c>
      <c r="L139" s="7">
        <f t="shared" si="75"/>
        <v>0.5</v>
      </c>
      <c r="M139" s="2">
        <f t="shared" si="76"/>
        <v>2458621.7708333335</v>
      </c>
      <c r="N139" s="3">
        <f t="shared" si="77"/>
        <v>0.19375142596395589</v>
      </c>
      <c r="P139">
        <f t="shared" si="78"/>
        <v>55.666961744672335</v>
      </c>
      <c r="Q139">
        <f t="shared" si="79"/>
        <v>7332.3964312658218</v>
      </c>
      <c r="R139">
        <f t="shared" si="80"/>
        <v>1.6700484515037525E-2</v>
      </c>
      <c r="S139">
        <f t="shared" si="81"/>
        <v>1.3935225372723059</v>
      </c>
      <c r="T139">
        <f t="shared" si="82"/>
        <v>57.060484281944639</v>
      </c>
      <c r="U139">
        <f t="shared" si="83"/>
        <v>7333.7899538030942</v>
      </c>
      <c r="V139">
        <f t="shared" si="84"/>
        <v>1.0114110013053574</v>
      </c>
      <c r="W139">
        <f t="shared" si="85"/>
        <v>57.050311126297238</v>
      </c>
      <c r="X139">
        <f t="shared" si="86"/>
        <v>23.436771532786587</v>
      </c>
      <c r="Y139">
        <f t="shared" si="87"/>
        <v>23.435883444902942</v>
      </c>
      <c r="Z139">
        <f t="shared" si="88"/>
        <v>54.761206178020039</v>
      </c>
      <c r="AA139">
        <f t="shared" si="89"/>
        <v>19.49644122103966</v>
      </c>
      <c r="AB139">
        <f t="shared" si="90"/>
        <v>4.3021661408545187E-2</v>
      </c>
      <c r="AC139">
        <f t="shared" si="91"/>
        <v>3.5774084923458869</v>
      </c>
      <c r="AD139">
        <f t="shared" si="92"/>
        <v>103.45918781308522</v>
      </c>
      <c r="AE139" s="7">
        <f t="shared" si="93"/>
        <v>0.51418556076920419</v>
      </c>
      <c r="AF139">
        <f t="shared" si="69"/>
        <v>699.5727924923458</v>
      </c>
      <c r="AG139">
        <f t="shared" si="94"/>
        <v>-5.1068018769135506</v>
      </c>
      <c r="AH139">
        <f t="shared" si="70"/>
        <v>12.60798060711973</v>
      </c>
      <c r="AI139">
        <f t="shared" si="95"/>
        <v>77.392019392880272</v>
      </c>
      <c r="AJ139">
        <f t="shared" si="96"/>
        <v>3.6096118385203981E-3</v>
      </c>
      <c r="AK139">
        <f t="shared" si="97"/>
        <v>77.395629004718799</v>
      </c>
      <c r="AL139">
        <f t="shared" si="71"/>
        <v>157.39286475107883</v>
      </c>
    </row>
    <row r="140" spans="4:38" x14ac:dyDescent="0.25">
      <c r="D140" s="1">
        <f t="shared" si="98"/>
        <v>43604</v>
      </c>
      <c r="E140" s="11">
        <f t="shared" si="72"/>
        <v>0.12030561352390851</v>
      </c>
      <c r="F140" s="7">
        <f t="shared" si="66"/>
        <v>0.22639715908883204</v>
      </c>
      <c r="G140" s="7">
        <f t="shared" si="67"/>
        <v>0.80203097682913793</v>
      </c>
      <c r="H140">
        <f t="shared" si="68"/>
        <v>828.91269754604048</v>
      </c>
      <c r="I140">
        <f t="shared" si="73"/>
        <v>611.08730245395952</v>
      </c>
      <c r="J140" s="8">
        <f t="shared" si="74"/>
        <v>0.10609154556492353</v>
      </c>
      <c r="L140" s="7">
        <f t="shared" si="75"/>
        <v>0.5</v>
      </c>
      <c r="M140" s="2">
        <f t="shared" si="76"/>
        <v>2458622.7708333335</v>
      </c>
      <c r="N140" s="3">
        <f t="shared" si="77"/>
        <v>0.19377880447182722</v>
      </c>
      <c r="P140">
        <f t="shared" si="78"/>
        <v>56.652609108054094</v>
      </c>
      <c r="Q140">
        <f t="shared" si="79"/>
        <v>7333.3820315459152</v>
      </c>
      <c r="R140">
        <f t="shared" si="80"/>
        <v>1.6700483362782903E-2</v>
      </c>
      <c r="S140">
        <f t="shared" si="81"/>
        <v>1.3710797578332219</v>
      </c>
      <c r="T140">
        <f t="shared" si="82"/>
        <v>58.023688865887316</v>
      </c>
      <c r="U140">
        <f t="shared" si="83"/>
        <v>7334.7531113037485</v>
      </c>
      <c r="V140">
        <f t="shared" si="84"/>
        <v>1.0116167316807865</v>
      </c>
      <c r="W140">
        <f t="shared" si="85"/>
        <v>58.013514179592924</v>
      </c>
      <c r="X140">
        <f t="shared" si="86"/>
        <v>23.436771176751723</v>
      </c>
      <c r="Y140">
        <f t="shared" si="87"/>
        <v>23.435885308312127</v>
      </c>
      <c r="Z140">
        <f t="shared" si="88"/>
        <v>55.75708175118303</v>
      </c>
      <c r="AA140">
        <f t="shared" si="89"/>
        <v>19.714749711660073</v>
      </c>
      <c r="AB140">
        <f t="shared" si="90"/>
        <v>4.3021668444491803E-2</v>
      </c>
      <c r="AC140">
        <f t="shared" si="91"/>
        <v>3.5363581390616687</v>
      </c>
      <c r="AD140">
        <f t="shared" si="92"/>
        <v>103.61408719325506</v>
      </c>
      <c r="AE140" s="7">
        <f t="shared" si="93"/>
        <v>0.51421406795898494</v>
      </c>
      <c r="AF140">
        <f t="shared" si="69"/>
        <v>699.53174213906163</v>
      </c>
      <c r="AG140">
        <f t="shared" si="94"/>
        <v>-5.1170644652345914</v>
      </c>
      <c r="AH140">
        <f t="shared" si="70"/>
        <v>12.40702887335231</v>
      </c>
      <c r="AI140">
        <f t="shared" si="95"/>
        <v>77.592971126647683</v>
      </c>
      <c r="AJ140">
        <f t="shared" si="96"/>
        <v>3.5502334750227502E-3</v>
      </c>
      <c r="AK140">
        <f t="shared" si="97"/>
        <v>77.596521360122708</v>
      </c>
      <c r="AL140">
        <f t="shared" si="71"/>
        <v>156.99643278819269</v>
      </c>
    </row>
    <row r="141" spans="4:38" x14ac:dyDescent="0.25">
      <c r="D141" s="1">
        <f t="shared" si="98"/>
        <v>43605</v>
      </c>
      <c r="E141" s="11">
        <f t="shared" si="72"/>
        <v>0.1201301113325336</v>
      </c>
      <c r="F141" s="7">
        <f t="shared" si="66"/>
        <v>0.22601131137296732</v>
      </c>
      <c r="G141" s="7">
        <f t="shared" si="67"/>
        <v>0.80248651121123249</v>
      </c>
      <c r="H141">
        <f t="shared" si="68"/>
        <v>830.12428776710181</v>
      </c>
      <c r="I141">
        <f t="shared" si="73"/>
        <v>609.87571223289819</v>
      </c>
      <c r="J141" s="8">
        <f t="shared" si="74"/>
        <v>0.10588120004043372</v>
      </c>
      <c r="L141" s="7">
        <f t="shared" si="75"/>
        <v>0.5</v>
      </c>
      <c r="M141" s="2">
        <f t="shared" si="76"/>
        <v>2458623.7708333335</v>
      </c>
      <c r="N141" s="3">
        <f t="shared" si="77"/>
        <v>0.19380618297969851</v>
      </c>
      <c r="P141">
        <f t="shared" si="78"/>
        <v>57.638256471434943</v>
      </c>
      <c r="Q141">
        <f t="shared" si="79"/>
        <v>7334.3676318260086</v>
      </c>
      <c r="R141">
        <f t="shared" si="80"/>
        <v>1.6700482210528091E-2</v>
      </c>
      <c r="S141">
        <f t="shared" si="81"/>
        <v>1.3482485378155473</v>
      </c>
      <c r="T141">
        <f t="shared" si="82"/>
        <v>58.986505009250493</v>
      </c>
      <c r="U141">
        <f t="shared" si="83"/>
        <v>7335.715880363824</v>
      </c>
      <c r="V141">
        <f t="shared" si="84"/>
        <v>1.0118190622569669</v>
      </c>
      <c r="W141">
        <f t="shared" si="85"/>
        <v>58.976328796139832</v>
      </c>
      <c r="X141">
        <f t="shared" si="86"/>
        <v>23.436770820716855</v>
      </c>
      <c r="Y141">
        <f t="shared" si="87"/>
        <v>23.435887172477994</v>
      </c>
      <c r="Z141">
        <f t="shared" si="88"/>
        <v>56.755242703983932</v>
      </c>
      <c r="AA141">
        <f t="shared" si="89"/>
        <v>19.927461830997867</v>
      </c>
      <c r="AB141">
        <f t="shared" si="90"/>
        <v>4.3021675483296162E-2</v>
      </c>
      <c r="AC141">
        <f t="shared" si="91"/>
        <v>3.4861837393759569</v>
      </c>
      <c r="AD141">
        <f t="shared" si="92"/>
        <v>103.76553597088773</v>
      </c>
      <c r="AE141" s="7">
        <f t="shared" si="93"/>
        <v>0.51424891129209993</v>
      </c>
      <c r="AF141">
        <f t="shared" si="69"/>
        <v>699.48156773937603</v>
      </c>
      <c r="AG141">
        <f t="shared" si="94"/>
        <v>-5.1296080651559919</v>
      </c>
      <c r="AH141">
        <f t="shared" si="70"/>
        <v>12.212654364485017</v>
      </c>
      <c r="AI141">
        <f t="shared" si="95"/>
        <v>77.787345635514981</v>
      </c>
      <c r="AJ141">
        <f t="shared" si="96"/>
        <v>3.4928853880745428E-3</v>
      </c>
      <c r="AK141">
        <f t="shared" si="97"/>
        <v>77.790838520903051</v>
      </c>
      <c r="AL141">
        <f t="shared" si="71"/>
        <v>156.58739940021565</v>
      </c>
    </row>
    <row r="142" spans="4:38" x14ac:dyDescent="0.25">
      <c r="D142" s="1">
        <f t="shared" si="98"/>
        <v>43606</v>
      </c>
      <c r="E142" s="11">
        <f t="shared" si="72"/>
        <v>0.1199657774220607</v>
      </c>
      <c r="F142" s="7">
        <f t="shared" si="66"/>
        <v>0.22564154098459971</v>
      </c>
      <c r="G142" s="7">
        <f t="shared" si="67"/>
        <v>0.80293848673444379</v>
      </c>
      <c r="H142">
        <f t="shared" si="68"/>
        <v>831.30760187977535</v>
      </c>
      <c r="I142">
        <f t="shared" si="73"/>
        <v>608.69239812022465</v>
      </c>
      <c r="J142" s="8">
        <f t="shared" si="74"/>
        <v>0.10567576356253901</v>
      </c>
      <c r="L142" s="7">
        <f t="shared" si="75"/>
        <v>0.5</v>
      </c>
      <c r="M142" s="2">
        <f t="shared" si="76"/>
        <v>2458624.7708333335</v>
      </c>
      <c r="N142" s="3">
        <f t="shared" si="77"/>
        <v>0.19383356148756983</v>
      </c>
      <c r="P142">
        <f t="shared" si="78"/>
        <v>58.623903834815792</v>
      </c>
      <c r="Q142">
        <f t="shared" si="79"/>
        <v>7335.353232106103</v>
      </c>
      <c r="R142">
        <f t="shared" si="80"/>
        <v>1.6700481058273087E-2</v>
      </c>
      <c r="S142">
        <f t="shared" si="81"/>
        <v>1.3250356306018467</v>
      </c>
      <c r="T142">
        <f t="shared" si="82"/>
        <v>59.948939465417638</v>
      </c>
      <c r="U142">
        <f t="shared" si="83"/>
        <v>7336.6782677367046</v>
      </c>
      <c r="V142">
        <f t="shared" si="84"/>
        <v>1.0120179372764524</v>
      </c>
      <c r="W142">
        <f t="shared" si="85"/>
        <v>59.938761729322735</v>
      </c>
      <c r="X142">
        <f t="shared" si="86"/>
        <v>23.436770464681992</v>
      </c>
      <c r="Y142">
        <f t="shared" si="87"/>
        <v>23.43588903739866</v>
      </c>
      <c r="Z142">
        <f t="shared" si="88"/>
        <v>57.755661406307411</v>
      </c>
      <c r="AA142">
        <f t="shared" si="89"/>
        <v>20.134506328227324</v>
      </c>
      <c r="AB142">
        <f t="shared" si="90"/>
        <v>4.3021682524951137E-2</v>
      </c>
      <c r="AC142">
        <f t="shared" si="91"/>
        <v>3.426996042288748</v>
      </c>
      <c r="AD142">
        <f t="shared" si="92"/>
        <v>103.91345023497192</v>
      </c>
      <c r="AE142" s="7">
        <f t="shared" si="93"/>
        <v>0.51429001385952167</v>
      </c>
      <c r="AF142">
        <f t="shared" si="69"/>
        <v>699.42238004228875</v>
      </c>
      <c r="AG142">
        <f t="shared" si="94"/>
        <v>-5.1444049894278123</v>
      </c>
      <c r="AH142">
        <f t="shared" si="70"/>
        <v>12.024938730508705</v>
      </c>
      <c r="AI142">
        <f t="shared" si="95"/>
        <v>77.975061269491292</v>
      </c>
      <c r="AJ142">
        <f t="shared" si="96"/>
        <v>3.4375815246139212E-3</v>
      </c>
      <c r="AK142">
        <f t="shared" si="97"/>
        <v>77.9784988510159</v>
      </c>
      <c r="AL142">
        <f t="shared" si="71"/>
        <v>156.16607054042083</v>
      </c>
    </row>
    <row r="143" spans="4:38" x14ac:dyDescent="0.25">
      <c r="D143" s="1">
        <f t="shared" si="98"/>
        <v>43607</v>
      </c>
      <c r="E143" s="11">
        <f t="shared" si="72"/>
        <v>0.11981264155841331</v>
      </c>
      <c r="F143" s="7">
        <f t="shared" si="66"/>
        <v>0.22528799381807454</v>
      </c>
      <c r="G143" s="7">
        <f t="shared" si="67"/>
        <v>0.8033865847794297</v>
      </c>
      <c r="H143">
        <f t="shared" si="68"/>
        <v>832.4619709843513</v>
      </c>
      <c r="I143">
        <f t="shared" si="73"/>
        <v>607.5380290156487</v>
      </c>
      <c r="J143" s="8">
        <f t="shared" si="74"/>
        <v>0.10547535225966123</v>
      </c>
      <c r="L143" s="7">
        <f t="shared" si="75"/>
        <v>0.5</v>
      </c>
      <c r="M143" s="2">
        <f t="shared" si="76"/>
        <v>2458625.7708333335</v>
      </c>
      <c r="N143" s="3">
        <f t="shared" si="77"/>
        <v>0.19386093999544116</v>
      </c>
      <c r="P143">
        <f t="shared" si="78"/>
        <v>59.60955119819846</v>
      </c>
      <c r="Q143">
        <f t="shared" si="79"/>
        <v>7336.3388323861955</v>
      </c>
      <c r="R143">
        <f t="shared" si="80"/>
        <v>1.6700479906017897E-2</v>
      </c>
      <c r="S143">
        <f t="shared" si="81"/>
        <v>1.3014478827825811</v>
      </c>
      <c r="T143">
        <f t="shared" si="82"/>
        <v>60.910999080981043</v>
      </c>
      <c r="U143">
        <f t="shared" si="83"/>
        <v>7337.6402802689781</v>
      </c>
      <c r="V143">
        <f t="shared" si="84"/>
        <v>1.0122133020000501</v>
      </c>
      <c r="W143">
        <f t="shared" si="85"/>
        <v>60.900819825735219</v>
      </c>
      <c r="X143">
        <f t="shared" si="86"/>
        <v>23.436770108647128</v>
      </c>
      <c r="Y143">
        <f t="shared" si="87"/>
        <v>23.43589090307222</v>
      </c>
      <c r="Z143">
        <f t="shared" si="88"/>
        <v>58.758306842342087</v>
      </c>
      <c r="AA143">
        <f t="shared" si="89"/>
        <v>20.335813375349371</v>
      </c>
      <c r="AB143">
        <f t="shared" si="90"/>
        <v>4.3021689569449552E-2</v>
      </c>
      <c r="AC143">
        <f t="shared" si="91"/>
        <v>3.3589194097970765</v>
      </c>
      <c r="AD143">
        <f t="shared" si="92"/>
        <v>104.05774637304391</v>
      </c>
      <c r="AE143" s="7">
        <f t="shared" si="93"/>
        <v>0.51433728929875211</v>
      </c>
      <c r="AF143">
        <f t="shared" si="69"/>
        <v>699.35430340979701</v>
      </c>
      <c r="AG143">
        <f t="shared" si="94"/>
        <v>-5.161424147550747</v>
      </c>
      <c r="AH143">
        <f t="shared" si="70"/>
        <v>11.843959367699531</v>
      </c>
      <c r="AI143">
        <f t="shared" si="95"/>
        <v>78.156040632300474</v>
      </c>
      <c r="AJ143">
        <f t="shared" si="96"/>
        <v>3.384335042778114E-3</v>
      </c>
      <c r="AK143">
        <f t="shared" si="97"/>
        <v>78.159424967343256</v>
      </c>
      <c r="AL143">
        <f t="shared" si="71"/>
        <v>155.73283099701302</v>
      </c>
    </row>
    <row r="144" spans="4:38" x14ac:dyDescent="0.25">
      <c r="D144" s="1">
        <f t="shared" si="98"/>
        <v>43608</v>
      </c>
      <c r="E144" s="11">
        <f t="shared" si="72"/>
        <v>0.11967072347103064</v>
      </c>
      <c r="F144" s="7">
        <f t="shared" si="66"/>
        <v>0.22495080511859722</v>
      </c>
      <c r="G144" s="7">
        <f t="shared" si="67"/>
        <v>0.803830478528331</v>
      </c>
      <c r="H144">
        <f t="shared" si="68"/>
        <v>833.58672971001647</v>
      </c>
      <c r="I144">
        <f t="shared" si="73"/>
        <v>606.41327028998353</v>
      </c>
      <c r="J144" s="8">
        <f t="shared" si="74"/>
        <v>0.10528008164756658</v>
      </c>
      <c r="L144" s="7">
        <f t="shared" si="75"/>
        <v>0.5</v>
      </c>
      <c r="M144" s="2">
        <f t="shared" si="76"/>
        <v>2458626.7708333335</v>
      </c>
      <c r="N144" s="3">
        <f t="shared" si="77"/>
        <v>0.19388831850331248</v>
      </c>
      <c r="P144">
        <f t="shared" si="78"/>
        <v>60.595198561582038</v>
      </c>
      <c r="Q144">
        <f t="shared" si="79"/>
        <v>7337.3244326662889</v>
      </c>
      <c r="R144">
        <f t="shared" si="80"/>
        <v>1.6700478753762512E-2</v>
      </c>
      <c r="S144">
        <f t="shared" si="81"/>
        <v>1.2774922321934428</v>
      </c>
      <c r="T144">
        <f t="shared" si="82"/>
        <v>61.872690793775483</v>
      </c>
      <c r="U144">
        <f t="shared" si="83"/>
        <v>7338.6019248984821</v>
      </c>
      <c r="V144">
        <f t="shared" si="84"/>
        <v>1.0124051027183827</v>
      </c>
      <c r="W144">
        <f t="shared" si="85"/>
        <v>61.862510023213368</v>
      </c>
      <c r="X144">
        <f t="shared" si="86"/>
        <v>23.436769752612264</v>
      </c>
      <c r="Y144">
        <f t="shared" si="87"/>
        <v>23.435892769496778</v>
      </c>
      <c r="Z144">
        <f t="shared" si="88"/>
        <v>59.76314461727339</v>
      </c>
      <c r="AA144">
        <f t="shared" si="89"/>
        <v>20.531314627242349</v>
      </c>
      <c r="AB144">
        <f t="shared" si="90"/>
        <v>4.3021696616784254E-2</v>
      </c>
      <c r="AC144">
        <f t="shared" si="91"/>
        <v>3.2820917742118274</v>
      </c>
      <c r="AD144">
        <f t="shared" si="92"/>
        <v>104.19834121375206</v>
      </c>
      <c r="AE144" s="7">
        <f t="shared" si="93"/>
        <v>0.51439064182346406</v>
      </c>
      <c r="AF144">
        <f t="shared" si="69"/>
        <v>699.27747577421178</v>
      </c>
      <c r="AG144">
        <f t="shared" si="94"/>
        <v>-5.180631056447055</v>
      </c>
      <c r="AH144">
        <f t="shared" si="70"/>
        <v>11.669788991705119</v>
      </c>
      <c r="AI144">
        <f t="shared" si="95"/>
        <v>78.330211008294881</v>
      </c>
      <c r="AJ144">
        <f t="shared" si="96"/>
        <v>3.3331581839399068E-3</v>
      </c>
      <c r="AK144">
        <f t="shared" si="97"/>
        <v>78.333544166478816</v>
      </c>
      <c r="AL144">
        <f t="shared" si="71"/>
        <v>155.28814833377055</v>
      </c>
    </row>
    <row r="145" spans="4:38" x14ac:dyDescent="0.25">
      <c r="D145" s="1">
        <f t="shared" si="98"/>
        <v>43609</v>
      </c>
      <c r="E145" s="11">
        <f t="shared" si="72"/>
        <v>0.11954003269693557</v>
      </c>
      <c r="F145" s="7">
        <f t="shared" si="66"/>
        <v>0.22463009912204257</v>
      </c>
      <c r="G145" s="7">
        <f t="shared" si="67"/>
        <v>0.80426983342161451</v>
      </c>
      <c r="H145">
        <f t="shared" si="68"/>
        <v>834.68121739138371</v>
      </c>
      <c r="I145">
        <f t="shared" si="73"/>
        <v>605.31878260861629</v>
      </c>
      <c r="J145" s="8">
        <f t="shared" si="74"/>
        <v>0.105090066425107</v>
      </c>
      <c r="L145" s="7">
        <f t="shared" si="75"/>
        <v>0.5</v>
      </c>
      <c r="M145" s="2">
        <f t="shared" si="76"/>
        <v>2458627.7708333335</v>
      </c>
      <c r="N145" s="3">
        <f t="shared" si="77"/>
        <v>0.1939156970111838</v>
      </c>
      <c r="P145">
        <f t="shared" si="78"/>
        <v>61.580845924965615</v>
      </c>
      <c r="Q145">
        <f t="shared" si="79"/>
        <v>7338.3100329463823</v>
      </c>
      <c r="R145">
        <f t="shared" si="80"/>
        <v>1.6700477601506943E-2</v>
      </c>
      <c r="S145">
        <f t="shared" si="81"/>
        <v>1.2531757059472928</v>
      </c>
      <c r="T145">
        <f t="shared" si="82"/>
        <v>62.834021630912908</v>
      </c>
      <c r="U145">
        <f t="shared" si="83"/>
        <v>7339.5632086523292</v>
      </c>
      <c r="V145">
        <f t="shared" si="84"/>
        <v>1.0125932867631589</v>
      </c>
      <c r="W145">
        <f t="shared" si="85"/>
        <v>62.823839348870408</v>
      </c>
      <c r="X145">
        <f t="shared" si="86"/>
        <v>23.4367693965774</v>
      </c>
      <c r="Y145">
        <f t="shared" si="87"/>
        <v>23.435894636670433</v>
      </c>
      <c r="Z145">
        <f t="shared" si="88"/>
        <v>60.770136970338932</v>
      </c>
      <c r="AA145">
        <f t="shared" si="89"/>
        <v>20.720943282173902</v>
      </c>
      <c r="AB145">
        <f t="shared" si="90"/>
        <v>4.3021703666948047E-2</v>
      </c>
      <c r="AC145">
        <f t="shared" si="91"/>
        <v>3.1966645685667525</v>
      </c>
      <c r="AD145">
        <f t="shared" si="92"/>
        <v>104.33515217392296</v>
      </c>
      <c r="AE145" s="7">
        <f t="shared" si="93"/>
        <v>0.5144499662718286</v>
      </c>
      <c r="AF145">
        <f t="shared" si="69"/>
        <v>699.19204856856686</v>
      </c>
      <c r="AG145">
        <f t="shared" si="94"/>
        <v>-5.2019878578582848</v>
      </c>
      <c r="AH145">
        <f t="shared" si="70"/>
        <v>11.502495200205907</v>
      </c>
      <c r="AI145">
        <f t="shared" si="95"/>
        <v>78.497504799794086</v>
      </c>
      <c r="AJ145">
        <f t="shared" si="96"/>
        <v>3.2840621415288524E-3</v>
      </c>
      <c r="AK145">
        <f t="shared" si="97"/>
        <v>78.500788861935618</v>
      </c>
      <c r="AL145">
        <f t="shared" si="71"/>
        <v>154.83257631606728</v>
      </c>
    </row>
    <row r="146" spans="4:38" x14ac:dyDescent="0.25">
      <c r="D146" s="1">
        <f t="shared" si="98"/>
        <v>43610</v>
      </c>
      <c r="E146" s="11">
        <f t="shared" si="72"/>
        <v>0.11942056843813739</v>
      </c>
      <c r="F146" s="7">
        <f t="shared" si="66"/>
        <v>0.22432598870239887</v>
      </c>
      <c r="G146" s="7">
        <f t="shared" si="67"/>
        <v>0.80470430764535295</v>
      </c>
      <c r="H146">
        <f t="shared" si="68"/>
        <v>835.74477927785392</v>
      </c>
      <c r="I146">
        <f t="shared" si="73"/>
        <v>604.25522072214608</v>
      </c>
      <c r="J146" s="8">
        <f t="shared" si="74"/>
        <v>0.10490542026426147</v>
      </c>
      <c r="L146" s="7">
        <f t="shared" si="75"/>
        <v>0.5</v>
      </c>
      <c r="M146" s="2">
        <f t="shared" si="76"/>
        <v>2458628.7708333335</v>
      </c>
      <c r="N146" s="3">
        <f t="shared" si="77"/>
        <v>0.19394307551905512</v>
      </c>
      <c r="P146">
        <f t="shared" si="78"/>
        <v>62.566493288350102</v>
      </c>
      <c r="Q146">
        <f t="shared" si="79"/>
        <v>7339.2956332264739</v>
      </c>
      <c r="R146">
        <f t="shared" si="80"/>
        <v>1.670047644925118E-2</v>
      </c>
      <c r="S146">
        <f t="shared" si="81"/>
        <v>1.2285054184608972</v>
      </c>
      <c r="T146">
        <f t="shared" si="82"/>
        <v>63.794998706811</v>
      </c>
      <c r="U146">
        <f t="shared" si="83"/>
        <v>7340.5241386449352</v>
      </c>
      <c r="V146">
        <f t="shared" si="84"/>
        <v>1.0127778025181642</v>
      </c>
      <c r="W146">
        <f t="shared" si="85"/>
        <v>63.784814917125331</v>
      </c>
      <c r="X146">
        <f t="shared" si="86"/>
        <v>23.436769040542536</v>
      </c>
      <c r="Y146">
        <f t="shared" si="87"/>
        <v>23.435896504591291</v>
      </c>
      <c r="Z146">
        <f t="shared" si="88"/>
        <v>61.779242794445238</v>
      </c>
      <c r="AA146">
        <f t="shared" si="89"/>
        <v>20.904634142621092</v>
      </c>
      <c r="AB146">
        <f t="shared" si="90"/>
        <v>4.3021710719933791E-2</v>
      </c>
      <c r="AC146">
        <f t="shared" si="91"/>
        <v>3.1028026296188003</v>
      </c>
      <c r="AD146">
        <f t="shared" si="92"/>
        <v>104.46809740973174</v>
      </c>
      <c r="AE146" s="7">
        <f t="shared" si="93"/>
        <v>0.51451514817387589</v>
      </c>
      <c r="AF146">
        <f t="shared" si="69"/>
        <v>699.09818662961879</v>
      </c>
      <c r="AG146">
        <f t="shared" si="94"/>
        <v>-5.2254533425953014</v>
      </c>
      <c r="AH146">
        <f t="shared" si="70"/>
        <v>11.342140030211741</v>
      </c>
      <c r="AI146">
        <f t="shared" si="95"/>
        <v>78.657859969788262</v>
      </c>
      <c r="AJ146">
        <f t="shared" si="96"/>
        <v>3.2370569280863936E-3</v>
      </c>
      <c r="AK146">
        <f t="shared" si="97"/>
        <v>78.661097026716348</v>
      </c>
      <c r="AL146">
        <f t="shared" si="71"/>
        <v>154.36675770524653</v>
      </c>
    </row>
    <row r="147" spans="4:38" x14ac:dyDescent="0.25">
      <c r="D147" s="1">
        <f t="shared" si="98"/>
        <v>43611</v>
      </c>
      <c r="E147" s="11">
        <f t="shared" si="72"/>
        <v>0.1193123194332576</v>
      </c>
      <c r="F147" s="7">
        <f t="shared" si="66"/>
        <v>0.22403857502834337</v>
      </c>
      <c r="G147" s="7">
        <f t="shared" si="67"/>
        <v>0.80513355264800024</v>
      </c>
      <c r="H147">
        <f t="shared" si="68"/>
        <v>836.7767677723059</v>
      </c>
      <c r="I147">
        <f t="shared" si="73"/>
        <v>603.2232322276941</v>
      </c>
      <c r="J147" s="8">
        <f t="shared" si="74"/>
        <v>0.10472625559508578</v>
      </c>
      <c r="L147" s="7">
        <f t="shared" si="75"/>
        <v>0.5</v>
      </c>
      <c r="M147" s="2">
        <f t="shared" si="76"/>
        <v>2458629.7708333335</v>
      </c>
      <c r="N147" s="3">
        <f t="shared" si="77"/>
        <v>0.19397045402692645</v>
      </c>
      <c r="P147">
        <f t="shared" si="78"/>
        <v>63.552140651734589</v>
      </c>
      <c r="Q147">
        <f t="shared" si="79"/>
        <v>7340.2812335065673</v>
      </c>
      <c r="R147">
        <f t="shared" si="80"/>
        <v>1.6700475296995226E-2</v>
      </c>
      <c r="S147">
        <f t="shared" si="81"/>
        <v>1.2034885694761541</v>
      </c>
      <c r="T147">
        <f t="shared" si="82"/>
        <v>64.755629221210739</v>
      </c>
      <c r="U147">
        <f t="shared" si="83"/>
        <v>7341.4847220760439</v>
      </c>
      <c r="V147">
        <f t="shared" si="84"/>
        <v>1.0129585994299706</v>
      </c>
      <c r="W147">
        <f t="shared" si="85"/>
        <v>64.745443927720387</v>
      </c>
      <c r="X147">
        <f t="shared" si="86"/>
        <v>23.436768684507669</v>
      </c>
      <c r="Y147">
        <f t="shared" si="87"/>
        <v>23.435898373257448</v>
      </c>
      <c r="Z147">
        <f t="shared" si="88"/>
        <v>62.790417662528299</v>
      </c>
      <c r="AA147">
        <f t="shared" si="89"/>
        <v>21.082323676239994</v>
      </c>
      <c r="AB147">
        <f t="shared" si="90"/>
        <v>4.3021717775734304E-2</v>
      </c>
      <c r="AC147">
        <f t="shared" si="91"/>
        <v>3.0006840730324327</v>
      </c>
      <c r="AD147">
        <f t="shared" si="92"/>
        <v>104.59709597153824</v>
      </c>
      <c r="AE147" s="7">
        <f t="shared" si="93"/>
        <v>0.51458606383817185</v>
      </c>
      <c r="AF147">
        <f t="shared" si="69"/>
        <v>698.99606807303235</v>
      </c>
      <c r="AG147">
        <f t="shared" si="94"/>
        <v>-5.2509829817419131</v>
      </c>
      <c r="AH147">
        <f t="shared" si="70"/>
        <v>11.188779515858906</v>
      </c>
      <c r="AI147">
        <f t="shared" si="95"/>
        <v>78.811220484141089</v>
      </c>
      <c r="AJ147">
        <f t="shared" si="96"/>
        <v>3.1921512422311981E-3</v>
      </c>
      <c r="AK147">
        <f t="shared" si="97"/>
        <v>78.81441263538332</v>
      </c>
      <c r="AL147">
        <f t="shared" si="71"/>
        <v>153.89142630305525</v>
      </c>
    </row>
    <row r="148" spans="4:38" x14ac:dyDescent="0.25">
      <c r="D148" s="1">
        <f t="shared" si="98"/>
        <v>43612</v>
      </c>
      <c r="E148" s="11">
        <f t="shared" si="72"/>
        <v>0.11921526384426996</v>
      </c>
      <c r="F148" s="7">
        <f t="shared" si="66"/>
        <v>0.22376794723049992</v>
      </c>
      <c r="G148" s="7">
        <f t="shared" si="67"/>
        <v>0.80555721368558009</v>
      </c>
      <c r="H148">
        <f t="shared" si="68"/>
        <v>837.77654369531547</v>
      </c>
      <c r="I148">
        <f t="shared" si="73"/>
        <v>602.22345630468453</v>
      </c>
      <c r="J148" s="8">
        <f t="shared" si="74"/>
        <v>0.10455268338622996</v>
      </c>
      <c r="L148" s="7">
        <f t="shared" si="75"/>
        <v>0.5</v>
      </c>
      <c r="M148" s="2">
        <f t="shared" si="76"/>
        <v>2458630.7708333335</v>
      </c>
      <c r="N148" s="3">
        <f t="shared" si="77"/>
        <v>0.19399783253479777</v>
      </c>
      <c r="P148">
        <f t="shared" si="78"/>
        <v>64.537788015119986</v>
      </c>
      <c r="Q148">
        <f t="shared" si="79"/>
        <v>7341.2668337866598</v>
      </c>
      <c r="R148">
        <f t="shared" si="80"/>
        <v>1.6700474144739085E-2</v>
      </c>
      <c r="S148">
        <f t="shared" si="81"/>
        <v>1.1781324420777863</v>
      </c>
      <c r="T148">
        <f t="shared" si="82"/>
        <v>65.715920457197768</v>
      </c>
      <c r="U148">
        <f t="shared" si="83"/>
        <v>7342.4449662287379</v>
      </c>
      <c r="V148">
        <f t="shared" si="84"/>
        <v>1.0131356280183625</v>
      </c>
      <c r="W148">
        <f t="shared" si="85"/>
        <v>65.705733663742521</v>
      </c>
      <c r="X148">
        <f t="shared" si="86"/>
        <v>23.436768328472809</v>
      </c>
      <c r="Y148">
        <f t="shared" si="87"/>
        <v>23.43590024266701</v>
      </c>
      <c r="Z148">
        <f t="shared" si="88"/>
        <v>63.803613860840812</v>
      </c>
      <c r="AA148">
        <f t="shared" si="89"/>
        <v>21.253950076824086</v>
      </c>
      <c r="AB148">
        <f t="shared" si="90"/>
        <v>4.3021724834342426E-2</v>
      </c>
      <c r="AC148">
        <f t="shared" si="91"/>
        <v>2.8905001404223056</v>
      </c>
      <c r="AD148">
        <f t="shared" si="92"/>
        <v>104.72206796191443</v>
      </c>
      <c r="AE148" s="7">
        <f t="shared" si="93"/>
        <v>0.51466258045804003</v>
      </c>
      <c r="AF148">
        <f t="shared" si="69"/>
        <v>698.88588414042238</v>
      </c>
      <c r="AG148">
        <f t="shared" si="94"/>
        <v>-5.2785289648944058</v>
      </c>
      <c r="AH148">
        <f t="shared" si="70"/>
        <v>11.042463253336606</v>
      </c>
      <c r="AI148">
        <f t="shared" si="95"/>
        <v>78.957536746663394</v>
      </c>
      <c r="AJ148">
        <f t="shared" si="96"/>
        <v>3.1493523374270726E-3</v>
      </c>
      <c r="AK148">
        <f t="shared" si="97"/>
        <v>78.960686099000824</v>
      </c>
      <c r="AL148">
        <f t="shared" si="71"/>
        <v>153.40740813000286</v>
      </c>
    </row>
    <row r="149" spans="4:38" x14ac:dyDescent="0.25">
      <c r="D149" s="1">
        <f t="shared" si="98"/>
        <v>43613</v>
      </c>
      <c r="E149" s="11">
        <f t="shared" si="72"/>
        <v>0.11912936915921048</v>
      </c>
      <c r="F149" s="7">
        <f t="shared" si="66"/>
        <v>0.22351418208095333</v>
      </c>
      <c r="G149" s="7">
        <f t="shared" si="67"/>
        <v>0.80597493039398194</v>
      </c>
      <c r="H149">
        <f t="shared" si="68"/>
        <v>838.74347757076112</v>
      </c>
      <c r="I149">
        <f t="shared" si="73"/>
        <v>601.25652242923888</v>
      </c>
      <c r="J149" s="8">
        <f t="shared" si="74"/>
        <v>0.10438481292174286</v>
      </c>
      <c r="L149" s="7">
        <f t="shared" si="75"/>
        <v>0.5</v>
      </c>
      <c r="M149" s="2">
        <f t="shared" si="76"/>
        <v>2458631.7708333335</v>
      </c>
      <c r="N149" s="3">
        <f t="shared" si="77"/>
        <v>0.19402521104266909</v>
      </c>
      <c r="P149">
        <f t="shared" si="78"/>
        <v>65.523435378505383</v>
      </c>
      <c r="Q149">
        <f t="shared" si="79"/>
        <v>7342.2524340667514</v>
      </c>
      <c r="R149">
        <f t="shared" si="80"/>
        <v>1.6700472992482753E-2</v>
      </c>
      <c r="S149">
        <f t="shared" si="81"/>
        <v>1.1524444007058416</v>
      </c>
      <c r="T149">
        <f t="shared" si="82"/>
        <v>66.675879779211229</v>
      </c>
      <c r="U149">
        <f t="shared" si="83"/>
        <v>7343.4048784674569</v>
      </c>
      <c r="V149">
        <f t="shared" si="84"/>
        <v>1.0133088398864865</v>
      </c>
      <c r="W149">
        <f t="shared" si="85"/>
        <v>66.665691489632138</v>
      </c>
      <c r="X149">
        <f t="shared" si="86"/>
        <v>23.436767972437945</v>
      </c>
      <c r="Y149">
        <f t="shared" si="87"/>
        <v>23.43590211281807</v>
      </c>
      <c r="Z149">
        <f t="shared" si="88"/>
        <v>64.818780429293184</v>
      </c>
      <c r="AA149">
        <f t="shared" si="89"/>
        <v>21.419453325079168</v>
      </c>
      <c r="AB149">
        <f t="shared" si="90"/>
        <v>4.302173189575096E-2</v>
      </c>
      <c r="AC149">
        <f t="shared" si="91"/>
        <v>2.7724550180466192</v>
      </c>
      <c r="AD149">
        <f t="shared" si="92"/>
        <v>104.84293469634514</v>
      </c>
      <c r="AE149" s="7">
        <f t="shared" si="93"/>
        <v>0.51474455623746762</v>
      </c>
      <c r="AF149">
        <f t="shared" si="69"/>
        <v>698.76783901804652</v>
      </c>
      <c r="AG149">
        <f t="shared" si="94"/>
        <v>-5.3080402454883711</v>
      </c>
      <c r="AH149">
        <f t="shared" si="70"/>
        <v>10.903233980262264</v>
      </c>
      <c r="AI149">
        <f t="shared" si="95"/>
        <v>79.096766019737743</v>
      </c>
      <c r="AJ149">
        <f t="shared" si="96"/>
        <v>3.1086658946410765E-3</v>
      </c>
      <c r="AK149">
        <f t="shared" si="97"/>
        <v>79.099874685632386</v>
      </c>
      <c r="AL149">
        <f t="shared" si="71"/>
        <v>152.91562162769617</v>
      </c>
    </row>
    <row r="150" spans="4:38" x14ac:dyDescent="0.25">
      <c r="D150" s="1">
        <f t="shared" si="98"/>
        <v>43614</v>
      </c>
      <c r="E150" s="11">
        <f t="shared" si="72"/>
        <v>0.11905459211171845</v>
      </c>
      <c r="F150" s="7">
        <f t="shared" si="66"/>
        <v>0.22327734368664737</v>
      </c>
      <c r="G150" s="7">
        <f t="shared" si="67"/>
        <v>0.80638633738693166</v>
      </c>
      <c r="H150">
        <f t="shared" si="68"/>
        <v>839.6769509284095</v>
      </c>
      <c r="I150">
        <f t="shared" si="73"/>
        <v>600.3230490715905</v>
      </c>
      <c r="J150" s="8">
        <f t="shared" si="74"/>
        <v>0.10422275157492891</v>
      </c>
      <c r="L150" s="7">
        <f t="shared" si="75"/>
        <v>0.5</v>
      </c>
      <c r="M150" s="2">
        <f t="shared" si="76"/>
        <v>2458632.7708333335</v>
      </c>
      <c r="N150" s="3">
        <f t="shared" si="77"/>
        <v>0.19405258955054042</v>
      </c>
      <c r="P150">
        <f t="shared" si="78"/>
        <v>66.509082741890779</v>
      </c>
      <c r="Q150">
        <f t="shared" si="79"/>
        <v>7343.238034346844</v>
      </c>
      <c r="R150">
        <f t="shared" si="80"/>
        <v>1.6700471840226234E-2</v>
      </c>
      <c r="S150">
        <f t="shared" si="81"/>
        <v>1.1264318891647429</v>
      </c>
      <c r="T150">
        <f t="shared" si="82"/>
        <v>67.635514631055528</v>
      </c>
      <c r="U150">
        <f t="shared" si="83"/>
        <v>7344.3644662360084</v>
      </c>
      <c r="V150">
        <f t="shared" si="84"/>
        <v>1.0134781877307253</v>
      </c>
      <c r="W150">
        <f t="shared" si="85"/>
        <v>67.625324849194939</v>
      </c>
      <c r="X150">
        <f t="shared" si="86"/>
        <v>23.436767616403081</v>
      </c>
      <c r="Y150">
        <f t="shared" si="87"/>
        <v>23.435903983708727</v>
      </c>
      <c r="Z150">
        <f t="shared" si="88"/>
        <v>65.835863208985103</v>
      </c>
      <c r="AA150">
        <f t="shared" si="89"/>
        <v>21.578775249044003</v>
      </c>
      <c r="AB150">
        <f t="shared" si="90"/>
        <v>4.3021738959952725E-2</v>
      </c>
      <c r="AC150">
        <f t="shared" si="91"/>
        <v>2.6467656270230338</v>
      </c>
      <c r="AD150">
        <f t="shared" si="92"/>
        <v>104.95961886605119</v>
      </c>
      <c r="AE150" s="7">
        <f t="shared" si="93"/>
        <v>0.51483184053678954</v>
      </c>
      <c r="AF150">
        <f t="shared" si="69"/>
        <v>698.64214962702295</v>
      </c>
      <c r="AG150">
        <f t="shared" si="94"/>
        <v>-5.3394625932442636</v>
      </c>
      <c r="AH150">
        <f t="shared" si="70"/>
        <v>10.771127177398014</v>
      </c>
      <c r="AI150">
        <f t="shared" si="95"/>
        <v>79.228872822601986</v>
      </c>
      <c r="AJ150">
        <f t="shared" si="96"/>
        <v>3.0700959011418466E-3</v>
      </c>
      <c r="AK150">
        <f t="shared" si="97"/>
        <v>79.231942918503123</v>
      </c>
      <c r="AL150">
        <f t="shared" si="71"/>
        <v>152.41707678557191</v>
      </c>
    </row>
    <row r="151" spans="4:38" x14ac:dyDescent="0.25">
      <c r="D151" s="1">
        <f t="shared" si="98"/>
        <v>43615</v>
      </c>
      <c r="E151" s="11">
        <f t="shared" si="72"/>
        <v>0.1189908786182329</v>
      </c>
      <c r="F151" s="7">
        <f t="shared" si="66"/>
        <v>0.22305748319830762</v>
      </c>
      <c r="G151" s="7">
        <f t="shared" si="67"/>
        <v>0.80679106487800867</v>
      </c>
      <c r="H151">
        <f t="shared" si="68"/>
        <v>840.57635761876963</v>
      </c>
      <c r="I151">
        <f t="shared" si="73"/>
        <v>599.42364238123037</v>
      </c>
      <c r="J151" s="8">
        <f t="shared" si="74"/>
        <v>0.10406660458007472</v>
      </c>
      <c r="L151" s="7">
        <f t="shared" si="75"/>
        <v>0.5</v>
      </c>
      <c r="M151" s="2">
        <f t="shared" si="76"/>
        <v>2458633.7708333335</v>
      </c>
      <c r="N151" s="3">
        <f t="shared" si="77"/>
        <v>0.19407996805841174</v>
      </c>
      <c r="P151">
        <f t="shared" si="78"/>
        <v>67.494730105277085</v>
      </c>
      <c r="Q151">
        <f t="shared" si="79"/>
        <v>7344.2236346269347</v>
      </c>
      <c r="R151">
        <f t="shared" si="80"/>
        <v>1.670047068796952E-2</v>
      </c>
      <c r="S151">
        <f t="shared" si="81"/>
        <v>1.1001024286289611</v>
      </c>
      <c r="T151">
        <f t="shared" si="82"/>
        <v>68.594832533906043</v>
      </c>
      <c r="U151">
        <f t="shared" si="83"/>
        <v>7345.3237370555635</v>
      </c>
      <c r="V151">
        <f t="shared" si="84"/>
        <v>1.0136436253502932</v>
      </c>
      <c r="W151">
        <f t="shared" si="85"/>
        <v>68.58464126360758</v>
      </c>
      <c r="X151">
        <f t="shared" si="86"/>
        <v>23.436767260368217</v>
      </c>
      <c r="Y151">
        <f t="shared" si="87"/>
        <v>23.435905855337079</v>
      </c>
      <c r="Z151">
        <f t="shared" si="88"/>
        <v>66.854804897012045</v>
      </c>
      <c r="AA151">
        <f t="shared" si="89"/>
        <v>21.731859583977101</v>
      </c>
      <c r="AB151">
        <f t="shared" si="90"/>
        <v>4.3021746026940554E-2</v>
      </c>
      <c r="AC151">
        <f t="shared" si="91"/>
        <v>2.513661385052079</v>
      </c>
      <c r="AD151">
        <f t="shared" si="92"/>
        <v>105.0720447023462</v>
      </c>
      <c r="AE151" s="7">
        <f t="shared" si="93"/>
        <v>0.51492427403815821</v>
      </c>
      <c r="AF151">
        <f t="shared" si="69"/>
        <v>698.5090453850521</v>
      </c>
      <c r="AG151">
        <f t="shared" si="94"/>
        <v>-5.3727386537369739</v>
      </c>
      <c r="AH151">
        <f t="shared" si="70"/>
        <v>10.646170701024449</v>
      </c>
      <c r="AI151">
        <f t="shared" si="95"/>
        <v>79.353829298975555</v>
      </c>
      <c r="AJ151">
        <f t="shared" si="96"/>
        <v>3.0336445378085211E-3</v>
      </c>
      <c r="AK151">
        <f t="shared" si="97"/>
        <v>79.356862943513363</v>
      </c>
      <c r="AL151">
        <f t="shared" si="71"/>
        <v>151.9128731074515</v>
      </c>
    </row>
    <row r="152" spans="4:38" x14ac:dyDescent="0.25">
      <c r="D152" s="1">
        <f t="shared" si="98"/>
        <v>43616</v>
      </c>
      <c r="E152" s="11">
        <f t="shared" si="72"/>
        <v>0.11893816373364575</v>
      </c>
      <c r="F152" s="7">
        <f t="shared" si="66"/>
        <v>0.22285463853655302</v>
      </c>
      <c r="G152" s="7">
        <f t="shared" si="67"/>
        <v>0.80718873932492397</v>
      </c>
      <c r="H152">
        <f t="shared" si="68"/>
        <v>841.44110513525413</v>
      </c>
      <c r="I152">
        <f t="shared" si="73"/>
        <v>598.55889486474587</v>
      </c>
      <c r="J152" s="8">
        <f t="shared" si="74"/>
        <v>0.10391647480290726</v>
      </c>
      <c r="L152" s="7">
        <f t="shared" si="75"/>
        <v>0.5</v>
      </c>
      <c r="M152" s="2">
        <f t="shared" si="76"/>
        <v>2458634.7708333335</v>
      </c>
      <c r="N152" s="3">
        <f t="shared" si="77"/>
        <v>0.19410734656628306</v>
      </c>
      <c r="P152">
        <f t="shared" si="78"/>
        <v>68.480377468663391</v>
      </c>
      <c r="Q152">
        <f t="shared" si="79"/>
        <v>7345.2092349070263</v>
      </c>
      <c r="R152">
        <f t="shared" si="80"/>
        <v>1.6700469535712619E-2</v>
      </c>
      <c r="S152">
        <f t="shared" si="81"/>
        <v>1.0734636156447879</v>
      </c>
      <c r="T152">
        <f t="shared" si="82"/>
        <v>69.553841084308175</v>
      </c>
      <c r="U152">
        <f t="shared" si="83"/>
        <v>7346.2826985226711</v>
      </c>
      <c r="V152">
        <f t="shared" si="84"/>
        <v>1.0138051076565586</v>
      </c>
      <c r="W152">
        <f t="shared" si="85"/>
        <v>69.543648329416712</v>
      </c>
      <c r="X152">
        <f t="shared" si="86"/>
        <v>23.436766904333354</v>
      </c>
      <c r="Y152">
        <f t="shared" si="87"/>
        <v>23.435907727701224</v>
      </c>
      <c r="Z152">
        <f t="shared" si="88"/>
        <v>67.87554510861186</v>
      </c>
      <c r="AA152">
        <f t="shared" si="89"/>
        <v>21.878652031528457</v>
      </c>
      <c r="AB152">
        <f t="shared" si="90"/>
        <v>4.3021753096707249E-2</v>
      </c>
      <c r="AC152">
        <f t="shared" si="91"/>
        <v>2.3733839397366117</v>
      </c>
      <c r="AD152">
        <f t="shared" si="92"/>
        <v>105.18013814190677</v>
      </c>
      <c r="AE152" s="7">
        <f t="shared" si="93"/>
        <v>0.51502168893073852</v>
      </c>
      <c r="AF152">
        <f t="shared" si="69"/>
        <v>698.3687679397367</v>
      </c>
      <c r="AG152">
        <f t="shared" si="94"/>
        <v>-5.4078080150658252</v>
      </c>
      <c r="AH152">
        <f t="shared" si="70"/>
        <v>10.528384454519562</v>
      </c>
      <c r="AI152">
        <f t="shared" si="95"/>
        <v>79.471615545480432</v>
      </c>
      <c r="AJ152">
        <f t="shared" si="96"/>
        <v>2.9993120773873032E-3</v>
      </c>
      <c r="AK152">
        <f t="shared" si="97"/>
        <v>79.474614857557825</v>
      </c>
      <c r="AL152">
        <f t="shared" si="71"/>
        <v>151.40419635280426</v>
      </c>
    </row>
    <row r="153" spans="4:38" x14ac:dyDescent="0.25">
      <c r="D153" s="1">
        <f t="shared" si="98"/>
        <v>43617</v>
      </c>
      <c r="E153" s="11">
        <f t="shared" si="72"/>
        <v>0.11889637162618673</v>
      </c>
      <c r="F153" s="7">
        <f t="shared" si="66"/>
        <v>0.22266883413687211</v>
      </c>
      <c r="G153" s="7">
        <f t="shared" si="67"/>
        <v>0.80757898409413065</v>
      </c>
      <c r="H153">
        <f t="shared" si="68"/>
        <v>842.27061593845224</v>
      </c>
      <c r="I153">
        <f t="shared" si="73"/>
        <v>597.72938406154776</v>
      </c>
      <c r="J153" s="8">
        <f t="shared" si="74"/>
        <v>0.10377246251068538</v>
      </c>
      <c r="L153" s="7">
        <f t="shared" si="75"/>
        <v>0.5</v>
      </c>
      <c r="M153" s="2">
        <f t="shared" si="76"/>
        <v>2458635.7708333335</v>
      </c>
      <c r="N153" s="3">
        <f t="shared" si="77"/>
        <v>0.19413472507415439</v>
      </c>
      <c r="P153">
        <f t="shared" si="78"/>
        <v>69.466024832050607</v>
      </c>
      <c r="Q153">
        <f t="shared" si="79"/>
        <v>7346.1948351871179</v>
      </c>
      <c r="R153">
        <f t="shared" si="80"/>
        <v>1.6700468383455527E-2</v>
      </c>
      <c r="S153">
        <f t="shared" si="81"/>
        <v>1.0465231201297529</v>
      </c>
      <c r="T153">
        <f t="shared" si="82"/>
        <v>70.512547952180356</v>
      </c>
      <c r="U153">
        <f t="shared" si="83"/>
        <v>7347.2413583072475</v>
      </c>
      <c r="V153">
        <f t="shared" si="84"/>
        <v>1.0139625906820977</v>
      </c>
      <c r="W153">
        <f t="shared" si="85"/>
        <v>70.502353716542046</v>
      </c>
      <c r="X153">
        <f t="shared" si="86"/>
        <v>23.43676654829849</v>
      </c>
      <c r="Y153">
        <f t="shared" si="87"/>
        <v>23.43590960079926</v>
      </c>
      <c r="Z153">
        <f t="shared" si="88"/>
        <v>68.898020446699803</v>
      </c>
      <c r="AA153">
        <f t="shared" si="89"/>
        <v>22.019100318014228</v>
      </c>
      <c r="AB153">
        <f t="shared" si="90"/>
        <v>4.3021760169245631E-2</v>
      </c>
      <c r="AC153">
        <f t="shared" si="91"/>
        <v>2.226186873678083</v>
      </c>
      <c r="AD153">
        <f t="shared" si="92"/>
        <v>105.28382699230653</v>
      </c>
      <c r="AE153" s="7">
        <f t="shared" si="93"/>
        <v>0.51512390911550132</v>
      </c>
      <c r="AF153">
        <f t="shared" si="69"/>
        <v>698.22157087367805</v>
      </c>
      <c r="AG153">
        <f t="shared" si="94"/>
        <v>-5.4446072815804882</v>
      </c>
      <c r="AH153">
        <f t="shared" si="70"/>
        <v>10.41778010769913</v>
      </c>
      <c r="AI153">
        <f t="shared" si="95"/>
        <v>79.58221989230087</v>
      </c>
      <c r="AJ153">
        <f t="shared" si="96"/>
        <v>2.9670967961360193E-3</v>
      </c>
      <c r="AK153">
        <f t="shared" si="97"/>
        <v>79.585186989097011</v>
      </c>
      <c r="AL153">
        <f t="shared" si="71"/>
        <v>150.89231401137016</v>
      </c>
    </row>
    <row r="154" spans="4:38" x14ac:dyDescent="0.25">
      <c r="D154" s="1">
        <f t="shared" si="98"/>
        <v>43618</v>
      </c>
      <c r="E154" s="11">
        <f t="shared" si="72"/>
        <v>0.11886541557227452</v>
      </c>
      <c r="F154" s="7">
        <f t="shared" si="66"/>
        <v>0.22250008071514005</v>
      </c>
      <c r="G154" s="7">
        <f t="shared" si="67"/>
        <v>0.807961420143678</v>
      </c>
      <c r="H154">
        <f t="shared" si="68"/>
        <v>843.0643287770946</v>
      </c>
      <c r="I154">
        <f t="shared" si="73"/>
        <v>596.9356712229054</v>
      </c>
      <c r="J154" s="8">
        <f t="shared" si="74"/>
        <v>0.10363466514286553</v>
      </c>
      <c r="L154" s="7">
        <f t="shared" si="75"/>
        <v>0.5</v>
      </c>
      <c r="M154" s="2">
        <f t="shared" si="76"/>
        <v>2458636.7708333335</v>
      </c>
      <c r="N154" s="3">
        <f t="shared" si="77"/>
        <v>0.19416210358202571</v>
      </c>
      <c r="P154">
        <f t="shared" si="78"/>
        <v>70.451672195437823</v>
      </c>
      <c r="Q154">
        <f t="shared" si="79"/>
        <v>7347.1804354672076</v>
      </c>
      <c r="R154">
        <f t="shared" si="80"/>
        <v>1.6700467231198245E-2</v>
      </c>
      <c r="S154">
        <f t="shared" si="81"/>
        <v>1.0192886833686581</v>
      </c>
      <c r="T154">
        <f t="shared" si="82"/>
        <v>71.47096087880648</v>
      </c>
      <c r="U154">
        <f t="shared" si="83"/>
        <v>7348.199724150576</v>
      </c>
      <c r="V154">
        <f t="shared" si="84"/>
        <v>1.0141160315894733</v>
      </c>
      <c r="W154">
        <f t="shared" si="85"/>
        <v>71.460765166268743</v>
      </c>
      <c r="X154">
        <f t="shared" si="86"/>
        <v>23.436766192263629</v>
      </c>
      <c r="Y154">
        <f t="shared" si="87"/>
        <v>23.435911474629282</v>
      </c>
      <c r="Z154">
        <f t="shared" si="88"/>
        <v>69.922164578781917</v>
      </c>
      <c r="AA154">
        <f t="shared" si="89"/>
        <v>22.153154251606495</v>
      </c>
      <c r="AB154">
        <f t="shared" si="90"/>
        <v>4.3021767244548523E-2</v>
      </c>
      <c r="AC154">
        <f t="shared" si="91"/>
        <v>2.0723353816510266</v>
      </c>
      <c r="AD154">
        <f t="shared" si="92"/>
        <v>105.38304109713683</v>
      </c>
      <c r="AE154" s="7">
        <f t="shared" si="93"/>
        <v>0.51523075042940902</v>
      </c>
      <c r="AF154">
        <f t="shared" si="69"/>
        <v>698.06771938165093</v>
      </c>
      <c r="AG154">
        <f t="shared" si="94"/>
        <v>-5.4830701545872671</v>
      </c>
      <c r="AH154">
        <f t="shared" si="70"/>
        <v>10.314360872233555</v>
      </c>
      <c r="AI154">
        <f t="shared" si="95"/>
        <v>79.68563912776645</v>
      </c>
      <c r="AJ154">
        <f t="shared" si="96"/>
        <v>2.936994901230624E-3</v>
      </c>
      <c r="AK154">
        <f t="shared" si="97"/>
        <v>79.688576122667683</v>
      </c>
      <c r="AL154">
        <f t="shared" si="71"/>
        <v>150.37856949742297</v>
      </c>
    </row>
    <row r="155" spans="4:38" x14ac:dyDescent="0.25">
      <c r="D155" s="1">
        <f t="shared" si="98"/>
        <v>43619</v>
      </c>
      <c r="E155" s="11">
        <f t="shared" si="72"/>
        <v>0.11884519797203032</v>
      </c>
      <c r="F155" s="7">
        <f t="shared" si="66"/>
        <v>0.22234837505534197</v>
      </c>
      <c r="G155" s="7">
        <f t="shared" si="67"/>
        <v>0.80833566672209545</v>
      </c>
      <c r="H155">
        <f t="shared" si="68"/>
        <v>843.82170000012491</v>
      </c>
      <c r="I155">
        <f t="shared" si="73"/>
        <v>596.17829999987509</v>
      </c>
      <c r="J155" s="8">
        <f t="shared" si="74"/>
        <v>0.10350317708331165</v>
      </c>
      <c r="L155" s="7">
        <f t="shared" si="75"/>
        <v>0.5</v>
      </c>
      <c r="M155" s="2">
        <f t="shared" si="76"/>
        <v>2458637.7708333335</v>
      </c>
      <c r="N155" s="3">
        <f t="shared" si="77"/>
        <v>0.19418948208989703</v>
      </c>
      <c r="P155">
        <f t="shared" si="78"/>
        <v>71.437319558825948</v>
      </c>
      <c r="Q155">
        <f t="shared" si="79"/>
        <v>7348.1660357472992</v>
      </c>
      <c r="R155">
        <f t="shared" si="80"/>
        <v>1.6700466078940775E-2</v>
      </c>
      <c r="S155">
        <f t="shared" si="81"/>
        <v>0.99176811600727188</v>
      </c>
      <c r="T155">
        <f t="shared" si="82"/>
        <v>72.429087674833227</v>
      </c>
      <c r="U155">
        <f t="shared" si="83"/>
        <v>7349.1578038633061</v>
      </c>
      <c r="V155">
        <f t="shared" si="84"/>
        <v>1.0142653886797479</v>
      </c>
      <c r="W155">
        <f t="shared" si="85"/>
        <v>72.418890489244731</v>
      </c>
      <c r="X155">
        <f t="shared" si="86"/>
        <v>23.436765836228766</v>
      </c>
      <c r="Y155">
        <f t="shared" si="87"/>
        <v>23.435913349189384</v>
      </c>
      <c r="Z155">
        <f t="shared" si="88"/>
        <v>70.947908321237165</v>
      </c>
      <c r="AA155">
        <f t="shared" si="89"/>
        <v>22.28076577825426</v>
      </c>
      <c r="AB155">
        <f t="shared" si="90"/>
        <v>4.3021774322608709E-2</v>
      </c>
      <c r="AC155">
        <f t="shared" si="91"/>
        <v>1.9121059202449739</v>
      </c>
      <c r="AD155">
        <f t="shared" si="92"/>
        <v>105.47771250001561</v>
      </c>
      <c r="AE155" s="7">
        <f t="shared" si="93"/>
        <v>0.51534202088871872</v>
      </c>
      <c r="AF155">
        <f t="shared" si="69"/>
        <v>697.90748992024487</v>
      </c>
      <c r="AG155">
        <f t="shared" si="94"/>
        <v>-5.5231275199387824</v>
      </c>
      <c r="AH155">
        <f t="shared" si="70"/>
        <v>10.218121340939636</v>
      </c>
      <c r="AI155">
        <f t="shared" si="95"/>
        <v>79.781878659060368</v>
      </c>
      <c r="AJ155">
        <f t="shared" si="96"/>
        <v>2.909000476163185E-3</v>
      </c>
      <c r="AK155">
        <f t="shared" si="97"/>
        <v>79.784787659536534</v>
      </c>
      <c r="AL155">
        <f t="shared" si="71"/>
        <v>149.86437508057588</v>
      </c>
    </row>
    <row r="156" spans="4:38" x14ac:dyDescent="0.25">
      <c r="D156" s="1">
        <f t="shared" si="98"/>
        <v>43620</v>
      </c>
      <c r="E156" s="11">
        <f t="shared" si="72"/>
        <v>0.11883561038610543</v>
      </c>
      <c r="F156" s="7">
        <f t="shared" si="66"/>
        <v>0.2222136998211526</v>
      </c>
      <c r="G156" s="7">
        <f t="shared" si="67"/>
        <v>0.80870134208096389</v>
      </c>
      <c r="H156">
        <f t="shared" si="68"/>
        <v>844.54220485412827</v>
      </c>
      <c r="I156">
        <f t="shared" si="73"/>
        <v>595.45779514587173</v>
      </c>
      <c r="J156" s="8">
        <f t="shared" si="74"/>
        <v>0.10337808943504717</v>
      </c>
      <c r="L156" s="7">
        <f t="shared" si="75"/>
        <v>0.5</v>
      </c>
      <c r="M156" s="2">
        <f t="shared" si="76"/>
        <v>2458638.7708333335</v>
      </c>
      <c r="N156" s="3">
        <f t="shared" si="77"/>
        <v>0.19421686059776833</v>
      </c>
      <c r="P156">
        <f t="shared" si="78"/>
        <v>72.422966922214073</v>
      </c>
      <c r="Q156">
        <f t="shared" si="79"/>
        <v>7349.151636027389</v>
      </c>
      <c r="R156">
        <f t="shared" si="80"/>
        <v>1.6700464926683114E-2</v>
      </c>
      <c r="S156">
        <f t="shared" si="81"/>
        <v>0.96396929604422021</v>
      </c>
      <c r="T156">
        <f t="shared" si="82"/>
        <v>73.386936218258299</v>
      </c>
      <c r="U156">
        <f t="shared" si="83"/>
        <v>7350.1156053234336</v>
      </c>
      <c r="V156">
        <f t="shared" si="84"/>
        <v>1.0144106214007287</v>
      </c>
      <c r="W156">
        <f t="shared" si="85"/>
        <v>73.376737563468993</v>
      </c>
      <c r="X156">
        <f t="shared" si="86"/>
        <v>23.436765480193905</v>
      </c>
      <c r="Y156">
        <f t="shared" si="87"/>
        <v>23.435915224477668</v>
      </c>
      <c r="Z156">
        <f t="shared" si="88"/>
        <v>71.97517973089424</v>
      </c>
      <c r="AA156">
        <f t="shared" si="89"/>
        <v>22.401889036147256</v>
      </c>
      <c r="AB156">
        <f t="shared" si="90"/>
        <v>4.3021781403419036E-2</v>
      </c>
      <c r="AC156">
        <f t="shared" si="91"/>
        <v>1.745785830476104</v>
      </c>
      <c r="AD156">
        <f t="shared" si="92"/>
        <v>105.56777560676603</v>
      </c>
      <c r="AE156" s="7">
        <f t="shared" si="93"/>
        <v>0.51545752095105823</v>
      </c>
      <c r="AF156">
        <f t="shared" si="69"/>
        <v>697.74116983047611</v>
      </c>
      <c r="AG156">
        <f t="shared" si="94"/>
        <v>-5.5647075423809724</v>
      </c>
      <c r="AH156">
        <f t="shared" si="70"/>
        <v>10.129047397953791</v>
      </c>
      <c r="AI156">
        <f t="shared" si="95"/>
        <v>79.870952602046202</v>
      </c>
      <c r="AJ156">
        <f t="shared" si="96"/>
        <v>2.8831054461390822E-3</v>
      </c>
      <c r="AK156">
        <f t="shared" si="97"/>
        <v>79.873835707492347</v>
      </c>
      <c r="AL156">
        <f t="shared" si="71"/>
        <v>149.35120360278233</v>
      </c>
    </row>
    <row r="157" spans="4:38" x14ac:dyDescent="0.25">
      <c r="D157" s="1">
        <f t="shared" si="98"/>
        <v>43621</v>
      </c>
      <c r="E157" s="11">
        <f t="shared" si="72"/>
        <v>0.11883653359441616</v>
      </c>
      <c r="F157" s="7">
        <f t="shared" si="66"/>
        <v>0.2220960233929804</v>
      </c>
      <c r="G157" s="7">
        <f t="shared" si="67"/>
        <v>0.80905806419872339</v>
      </c>
      <c r="H157">
        <f t="shared" si="68"/>
        <v>845.22533876027001</v>
      </c>
      <c r="I157">
        <f t="shared" si="73"/>
        <v>594.77466123972999</v>
      </c>
      <c r="J157" s="8">
        <f t="shared" si="74"/>
        <v>0.10325948979856424</v>
      </c>
      <c r="L157" s="7">
        <f t="shared" si="75"/>
        <v>0.5</v>
      </c>
      <c r="M157" s="2">
        <f t="shared" si="76"/>
        <v>2458639.7708333335</v>
      </c>
      <c r="N157" s="3">
        <f t="shared" si="77"/>
        <v>0.19424423910563965</v>
      </c>
      <c r="P157">
        <f t="shared" si="78"/>
        <v>73.408614285603107</v>
      </c>
      <c r="Q157">
        <f t="shared" si="79"/>
        <v>7350.1372363074779</v>
      </c>
      <c r="R157">
        <f t="shared" si="80"/>
        <v>1.6700463774425262E-2</v>
      </c>
      <c r="S157">
        <f t="shared" si="81"/>
        <v>0.93590016681972343</v>
      </c>
      <c r="T157">
        <f t="shared" si="82"/>
        <v>74.344514452422828</v>
      </c>
      <c r="U157">
        <f t="shared" si="83"/>
        <v>7351.0731364742978</v>
      </c>
      <c r="V157">
        <f t="shared" si="84"/>
        <v>1.0145516903549479</v>
      </c>
      <c r="W157">
        <f t="shared" si="85"/>
        <v>74.33431433228391</v>
      </c>
      <c r="X157">
        <f t="shared" si="86"/>
        <v>23.436765124159042</v>
      </c>
      <c r="Y157">
        <f t="shared" si="87"/>
        <v>23.435917100492212</v>
      </c>
      <c r="Z157">
        <f t="shared" si="88"/>
        <v>73.003904203823765</v>
      </c>
      <c r="AA157">
        <f t="shared" si="89"/>
        <v>22.516480408539113</v>
      </c>
      <c r="AB157">
        <f t="shared" si="90"/>
        <v>4.3021788486972246E-2</v>
      </c>
      <c r="AC157">
        <f t="shared" si="91"/>
        <v>1.5736729339733297</v>
      </c>
      <c r="AD157">
        <f t="shared" si="92"/>
        <v>105.65316734503375</v>
      </c>
      <c r="AE157" s="7">
        <f t="shared" si="93"/>
        <v>0.5155770437958519</v>
      </c>
      <c r="AF157">
        <f t="shared" si="69"/>
        <v>697.56905693397334</v>
      </c>
      <c r="AG157">
        <f t="shared" si="94"/>
        <v>-5.6077357665066643</v>
      </c>
      <c r="AH157">
        <f t="shared" si="70"/>
        <v>10.047116205719911</v>
      </c>
      <c r="AI157">
        <f t="shared" si="95"/>
        <v>79.952883794280083</v>
      </c>
      <c r="AJ157">
        <f t="shared" si="96"/>
        <v>2.8592995651800139E-3</v>
      </c>
      <c r="AK157">
        <f t="shared" si="97"/>
        <v>79.955743093845257</v>
      </c>
      <c r="AL157">
        <f t="shared" si="71"/>
        <v>148.8405790647289</v>
      </c>
    </row>
    <row r="158" spans="4:38" x14ac:dyDescent="0.25">
      <c r="D158" s="1">
        <f t="shared" si="98"/>
        <v>43622</v>
      </c>
      <c r="E158" s="11">
        <f t="shared" si="72"/>
        <v>0.11884783767733341</v>
      </c>
      <c r="F158" s="7">
        <f t="shared" si="66"/>
        <v>0.22199529973205362</v>
      </c>
      <c r="G158" s="7">
        <f t="shared" si="67"/>
        <v>0.80940545151317278</v>
      </c>
      <c r="H158">
        <f t="shared" si="68"/>
        <v>845.87061856481159</v>
      </c>
      <c r="I158">
        <f t="shared" si="73"/>
        <v>594.12938143518841</v>
      </c>
      <c r="J158" s="8">
        <f t="shared" si="74"/>
        <v>0.10314746205472021</v>
      </c>
      <c r="L158" s="7">
        <f t="shared" si="75"/>
        <v>0.5</v>
      </c>
      <c r="M158" s="2">
        <f t="shared" si="76"/>
        <v>2458640.7708333335</v>
      </c>
      <c r="N158" s="3">
        <f t="shared" si="77"/>
        <v>0.19427161761351097</v>
      </c>
      <c r="P158">
        <f t="shared" si="78"/>
        <v>74.394261648993051</v>
      </c>
      <c r="Q158">
        <f t="shared" si="79"/>
        <v>7351.1228365875686</v>
      </c>
      <c r="R158">
        <f t="shared" si="80"/>
        <v>1.670046262216722E-2</v>
      </c>
      <c r="S158">
        <f t="shared" si="81"/>
        <v>0.90756873500333635</v>
      </c>
      <c r="T158">
        <f t="shared" si="82"/>
        <v>75.301830383996389</v>
      </c>
      <c r="U158">
        <f t="shared" si="83"/>
        <v>7352.0304053225718</v>
      </c>
      <c r="V158">
        <f t="shared" si="84"/>
        <v>1.0146885573073787</v>
      </c>
      <c r="W158">
        <f t="shared" si="85"/>
        <v>75.291628802360293</v>
      </c>
      <c r="X158">
        <f t="shared" si="86"/>
        <v>23.436764768124181</v>
      </c>
      <c r="Y158">
        <f t="shared" si="87"/>
        <v>23.435918977231125</v>
      </c>
      <c r="Z158">
        <f t="shared" si="88"/>
        <v>74.034004581206077</v>
      </c>
      <c r="AA158">
        <f t="shared" si="89"/>
        <v>22.624498574745257</v>
      </c>
      <c r="AB158">
        <f t="shared" si="90"/>
        <v>4.302179557326119E-2</v>
      </c>
      <c r="AC158">
        <f t="shared" si="91"/>
        <v>1.3960751034370555</v>
      </c>
      <c r="AD158">
        <f t="shared" si="92"/>
        <v>105.73382732060145</v>
      </c>
      <c r="AE158" s="7">
        <f t="shared" si="93"/>
        <v>0.51570037562261317</v>
      </c>
      <c r="AF158">
        <f t="shared" si="69"/>
        <v>697.391459103437</v>
      </c>
      <c r="AG158">
        <f t="shared" si="94"/>
        <v>-5.6521352241407499</v>
      </c>
      <c r="AH158">
        <f t="shared" si="70"/>
        <v>9.9722962733969158</v>
      </c>
      <c r="AI158">
        <f t="shared" si="95"/>
        <v>80.027703726603079</v>
      </c>
      <c r="AJ158">
        <f t="shared" si="96"/>
        <v>2.8375704262660916E-3</v>
      </c>
      <c r="AK158">
        <f t="shared" si="97"/>
        <v>80.030541297029345</v>
      </c>
      <c r="AL158">
        <f t="shared" si="71"/>
        <v>148.33406619786268</v>
      </c>
    </row>
    <row r="159" spans="4:38" x14ac:dyDescent="0.25">
      <c r="D159" s="1">
        <f t="shared" si="98"/>
        <v>43623</v>
      </c>
      <c r="E159" s="11">
        <f t="shared" si="72"/>
        <v>0.11886938211980089</v>
      </c>
      <c r="F159" s="7">
        <f t="shared" si="66"/>
        <v>0.22191146827305638</v>
      </c>
      <c r="G159" s="7">
        <f t="shared" si="67"/>
        <v>0.80974312366003443</v>
      </c>
      <c r="H159">
        <f t="shared" si="68"/>
        <v>846.47758375724834</v>
      </c>
      <c r="I159">
        <f t="shared" si="73"/>
        <v>593.52241624275166</v>
      </c>
      <c r="J159" s="8">
        <f t="shared" si="74"/>
        <v>0.1030420861532555</v>
      </c>
      <c r="L159" s="7">
        <f t="shared" si="75"/>
        <v>0.5</v>
      </c>
      <c r="M159" s="2">
        <f t="shared" si="76"/>
        <v>2458641.7708333335</v>
      </c>
      <c r="N159" s="3">
        <f t="shared" si="77"/>
        <v>0.19429899612138229</v>
      </c>
      <c r="P159">
        <f t="shared" si="78"/>
        <v>75.379909012382996</v>
      </c>
      <c r="Q159">
        <f t="shared" si="79"/>
        <v>7352.1084368676593</v>
      </c>
      <c r="R159">
        <f t="shared" si="80"/>
        <v>1.670046146990899E-2</v>
      </c>
      <c r="S159">
        <f t="shared" si="81"/>
        <v>0.87898306857974984</v>
      </c>
      <c r="T159">
        <f t="shared" si="82"/>
        <v>76.258892080962752</v>
      </c>
      <c r="U159">
        <f t="shared" si="83"/>
        <v>7352.9874199362393</v>
      </c>
      <c r="V159">
        <f t="shared" si="84"/>
        <v>1.0148211851928899</v>
      </c>
      <c r="W159">
        <f t="shared" si="85"/>
        <v>76.248689041683178</v>
      </c>
      <c r="X159">
        <f t="shared" si="86"/>
        <v>23.436764412089317</v>
      </c>
      <c r="Y159">
        <f t="shared" si="87"/>
        <v>23.43592085469249</v>
      </c>
      <c r="Z159">
        <f t="shared" si="88"/>
        <v>75.065401262121057</v>
      </c>
      <c r="AA159">
        <f t="shared" si="89"/>
        <v>22.725904559136026</v>
      </c>
      <c r="AB159">
        <f t="shared" si="90"/>
        <v>4.3021802662278646E-2</v>
      </c>
      <c r="AC159">
        <f t="shared" si="91"/>
        <v>1.2133098081744649</v>
      </c>
      <c r="AD159">
        <f t="shared" si="92"/>
        <v>105.80969796965604</v>
      </c>
      <c r="AE159" s="7">
        <f t="shared" si="93"/>
        <v>0.51582729596654542</v>
      </c>
      <c r="AF159">
        <f t="shared" si="69"/>
        <v>697.20869380817453</v>
      </c>
      <c r="AG159">
        <f t="shared" si="94"/>
        <v>-5.6978265479563674</v>
      </c>
      <c r="AH159">
        <f t="shared" si="70"/>
        <v>9.9045476097347596</v>
      </c>
      <c r="AI159">
        <f t="shared" si="95"/>
        <v>80.095452390265237</v>
      </c>
      <c r="AJ159">
        <f t="shared" si="96"/>
        <v>2.8179034954128285E-3</v>
      </c>
      <c r="AK159">
        <f t="shared" si="97"/>
        <v>80.098270293760649</v>
      </c>
      <c r="AL159">
        <f t="shared" si="71"/>
        <v>147.83325916930085</v>
      </c>
    </row>
    <row r="160" spans="4:38" x14ac:dyDescent="0.25">
      <c r="D160" s="1">
        <f t="shared" si="98"/>
        <v>43624</v>
      </c>
      <c r="E160" s="11">
        <f t="shared" si="72"/>
        <v>0.11890101593879152</v>
      </c>
      <c r="F160" s="7">
        <f t="shared" si="66"/>
        <v>0.22184445384675672</v>
      </c>
      <c r="G160" s="7">
        <f t="shared" si="67"/>
        <v>0.81007070221489585</v>
      </c>
      <c r="H160">
        <f t="shared" si="68"/>
        <v>847.04579765012045</v>
      </c>
      <c r="I160">
        <f t="shared" si="73"/>
        <v>592.95420234987955</v>
      </c>
      <c r="J160" s="8">
        <f t="shared" si="74"/>
        <v>0.1029434379079652</v>
      </c>
      <c r="L160" s="7">
        <f t="shared" si="75"/>
        <v>0.5</v>
      </c>
      <c r="M160" s="2">
        <f t="shared" si="76"/>
        <v>2458642.7708333335</v>
      </c>
      <c r="N160" s="3">
        <f t="shared" si="77"/>
        <v>0.19432637462925362</v>
      </c>
      <c r="P160">
        <f t="shared" si="78"/>
        <v>76.36555637577294</v>
      </c>
      <c r="Q160">
        <f t="shared" si="79"/>
        <v>7353.0940371477482</v>
      </c>
      <c r="R160">
        <f t="shared" si="80"/>
        <v>1.6700460317650569E-2</v>
      </c>
      <c r="S160">
        <f t="shared" si="81"/>
        <v>0.85015129483266816</v>
      </c>
      <c r="T160">
        <f t="shared" si="82"/>
        <v>77.21570767060561</v>
      </c>
      <c r="U160">
        <f t="shared" si="83"/>
        <v>7353.9441884425805</v>
      </c>
      <c r="V160">
        <f t="shared" si="84"/>
        <v>1.0149495381234388</v>
      </c>
      <c r="W160">
        <f t="shared" si="85"/>
        <v>77.205503177537494</v>
      </c>
      <c r="X160">
        <f t="shared" si="86"/>
        <v>23.436764056054457</v>
      </c>
      <c r="Y160">
        <f t="shared" si="87"/>
        <v>23.43592273287441</v>
      </c>
      <c r="Z160">
        <f t="shared" si="88"/>
        <v>76.098012323061653</v>
      </c>
      <c r="AA160">
        <f t="shared" si="89"/>
        <v>22.820661777948754</v>
      </c>
      <c r="AB160">
        <f t="shared" si="90"/>
        <v>4.302180975401744E-2</v>
      </c>
      <c r="AC160">
        <f t="shared" si="91"/>
        <v>1.0257036356101292</v>
      </c>
      <c r="AD160">
        <f t="shared" si="92"/>
        <v>105.88072470626506</v>
      </c>
      <c r="AE160" s="7">
        <f t="shared" si="93"/>
        <v>0.51595757803082631</v>
      </c>
      <c r="AF160">
        <f t="shared" si="69"/>
        <v>697.02108763561023</v>
      </c>
      <c r="AG160">
        <f t="shared" si="94"/>
        <v>-5.7447280910974428</v>
      </c>
      <c r="AH160">
        <f t="shared" si="70"/>
        <v>9.8438219617291072</v>
      </c>
      <c r="AI160">
        <f t="shared" si="95"/>
        <v>80.156178038270895</v>
      </c>
      <c r="AJ160">
        <f t="shared" si="96"/>
        <v>2.8002821700894957E-3</v>
      </c>
      <c r="AK160">
        <f t="shared" si="97"/>
        <v>80.15897832044098</v>
      </c>
      <c r="AL160">
        <f t="shared" si="71"/>
        <v>147.33976959445022</v>
      </c>
    </row>
    <row r="161" spans="4:38" x14ac:dyDescent="0.25">
      <c r="D161" s="1">
        <f t="shared" si="98"/>
        <v>43625</v>
      </c>
      <c r="E161" s="11">
        <f t="shared" si="72"/>
        <v>0.11894257783443662</v>
      </c>
      <c r="F161" s="7">
        <f t="shared" si="66"/>
        <v>0.22179416663398471</v>
      </c>
      <c r="G161" s="7">
        <f t="shared" si="67"/>
        <v>0.81038781143579242</v>
      </c>
      <c r="H161">
        <f t="shared" si="68"/>
        <v>847.57484851460299</v>
      </c>
      <c r="I161">
        <f t="shared" si="73"/>
        <v>592.42515148539701</v>
      </c>
      <c r="J161" s="8">
        <f t="shared" si="74"/>
        <v>0.10285158879954809</v>
      </c>
      <c r="L161" s="7">
        <f t="shared" si="75"/>
        <v>0.5</v>
      </c>
      <c r="M161" s="2">
        <f t="shared" si="76"/>
        <v>2458643.7708333335</v>
      </c>
      <c r="N161" s="3">
        <f t="shared" si="77"/>
        <v>0.19435375313712494</v>
      </c>
      <c r="P161">
        <f t="shared" si="78"/>
        <v>77.351203739164703</v>
      </c>
      <c r="Q161">
        <f t="shared" si="79"/>
        <v>7354.079637427838</v>
      </c>
      <c r="R161">
        <f t="shared" si="80"/>
        <v>1.6700459165391958E-2</v>
      </c>
      <c r="S161">
        <f t="shared" si="81"/>
        <v>0.82108159832776928</v>
      </c>
      <c r="T161">
        <f t="shared" si="82"/>
        <v>78.172285337492468</v>
      </c>
      <c r="U161">
        <f t="shared" si="83"/>
        <v>7354.9007190261655</v>
      </c>
      <c r="V161">
        <f t="shared" si="84"/>
        <v>1.0150735813950089</v>
      </c>
      <c r="W161">
        <f t="shared" si="85"/>
        <v>78.162079394491997</v>
      </c>
      <c r="X161">
        <f t="shared" si="86"/>
        <v>23.436763700019597</v>
      </c>
      <c r="Y161">
        <f t="shared" si="87"/>
        <v>23.435924611774965</v>
      </c>
      <c r="Z161">
        <f t="shared" si="88"/>
        <v>77.131753643937671</v>
      </c>
      <c r="AA161">
        <f t="shared" si="89"/>
        <v>22.908736083746987</v>
      </c>
      <c r="AB161">
        <f t="shared" si="90"/>
        <v>4.3021816848470319E-2</v>
      </c>
      <c r="AC161">
        <f t="shared" si="91"/>
        <v>0.83359178976045822</v>
      </c>
      <c r="AD161">
        <f t="shared" si="92"/>
        <v>105.94685606432537</v>
      </c>
      <c r="AE161" s="7">
        <f t="shared" si="93"/>
        <v>0.51609098903488848</v>
      </c>
      <c r="AF161">
        <f t="shared" si="69"/>
        <v>696.82897578976053</v>
      </c>
      <c r="AG161">
        <f t="shared" si="94"/>
        <v>-5.7927560525598665</v>
      </c>
      <c r="AH161">
        <f t="shared" si="70"/>
        <v>9.7900631385040189</v>
      </c>
      <c r="AI161">
        <f t="shared" si="95"/>
        <v>80.209936861495976</v>
      </c>
      <c r="AJ161">
        <f t="shared" si="96"/>
        <v>2.7846878618613476E-3</v>
      </c>
      <c r="AK161">
        <f t="shared" si="97"/>
        <v>80.212721549357838</v>
      </c>
      <c r="AL161">
        <f t="shared" si="71"/>
        <v>146.85521405491539</v>
      </c>
    </row>
    <row r="162" spans="4:38" x14ac:dyDescent="0.25">
      <c r="D162" s="1">
        <f t="shared" si="98"/>
        <v>43626</v>
      </c>
      <c r="E162" s="11">
        <f t="shared" si="72"/>
        <v>0.11899389636508387</v>
      </c>
      <c r="F162" s="7">
        <f t="shared" si="66"/>
        <v>0.22176050215222251</v>
      </c>
      <c r="G162" s="7">
        <f t="shared" si="67"/>
        <v>0.81069407900366786</v>
      </c>
      <c r="H162">
        <f t="shared" si="68"/>
        <v>848.0643506660814</v>
      </c>
      <c r="I162">
        <f t="shared" si="73"/>
        <v>591.9356493339186</v>
      </c>
      <c r="J162" s="8">
        <f t="shared" si="74"/>
        <v>0.10276660578713864</v>
      </c>
      <c r="L162" s="7">
        <f t="shared" si="75"/>
        <v>0.5</v>
      </c>
      <c r="M162" s="2">
        <f t="shared" si="76"/>
        <v>2458644.7708333335</v>
      </c>
      <c r="N162" s="3">
        <f t="shared" si="77"/>
        <v>0.19438113164499626</v>
      </c>
      <c r="P162">
        <f t="shared" si="78"/>
        <v>78.336851102555556</v>
      </c>
      <c r="Q162">
        <f t="shared" si="79"/>
        <v>7355.0652377079268</v>
      </c>
      <c r="R162">
        <f t="shared" si="80"/>
        <v>1.6700458013133156E-2</v>
      </c>
      <c r="S162">
        <f t="shared" si="81"/>
        <v>0.79178221889419753</v>
      </c>
      <c r="T162">
        <f t="shared" si="82"/>
        <v>79.128633321449755</v>
      </c>
      <c r="U162">
        <f t="shared" si="83"/>
        <v>7355.8570199268206</v>
      </c>
      <c r="V162">
        <f t="shared" si="84"/>
        <v>1.0151932814942857</v>
      </c>
      <c r="W162">
        <f t="shared" si="85"/>
        <v>79.118425932374336</v>
      </c>
      <c r="X162">
        <f t="shared" si="86"/>
        <v>23.436763343984737</v>
      </c>
      <c r="Y162">
        <f t="shared" si="87"/>
        <v>23.435926491392252</v>
      </c>
      <c r="Z162">
        <f t="shared" si="88"/>
        <v>78.166539040296186</v>
      </c>
      <c r="AA162">
        <f t="shared" si="89"/>
        <v>22.990095807361229</v>
      </c>
      <c r="AB162">
        <f t="shared" si="90"/>
        <v>4.302182394563013E-2</v>
      </c>
      <c r="AC162">
        <f t="shared" si="91"/>
        <v>0.63731756775874293</v>
      </c>
      <c r="AD162">
        <f t="shared" si="92"/>
        <v>106.00804383326017</v>
      </c>
      <c r="AE162" s="7">
        <f t="shared" si="93"/>
        <v>0.51622729057794525</v>
      </c>
      <c r="AF162">
        <f t="shared" si="69"/>
        <v>696.63270156775866</v>
      </c>
      <c r="AG162">
        <f t="shared" si="94"/>
        <v>-5.8418246080603353</v>
      </c>
      <c r="AH162">
        <f t="shared" si="70"/>
        <v>9.7432074179503303</v>
      </c>
      <c r="AI162">
        <f t="shared" si="95"/>
        <v>80.25679258204967</v>
      </c>
      <c r="AJ162">
        <f t="shared" si="96"/>
        <v>2.7711001025967023E-3</v>
      </c>
      <c r="AK162">
        <f t="shared" si="97"/>
        <v>80.259563682152262</v>
      </c>
      <c r="AL162">
        <f t="shared" si="71"/>
        <v>146.38120133607021</v>
      </c>
    </row>
    <row r="163" spans="4:38" x14ac:dyDescent="0.25">
      <c r="D163" s="1">
        <f t="shared" si="98"/>
        <v>43627</v>
      </c>
      <c r="E163" s="11">
        <f t="shared" si="72"/>
        <v>0.11905479014645136</v>
      </c>
      <c r="F163" s="7">
        <f t="shared" si="66"/>
        <v>0.22174334127595127</v>
      </c>
      <c r="G163" s="7">
        <f t="shared" si="67"/>
        <v>0.8109891367579517</v>
      </c>
      <c r="H163">
        <f t="shared" si="68"/>
        <v>848.51394549408053</v>
      </c>
      <c r="I163">
        <f t="shared" si="73"/>
        <v>591.48605450591947</v>
      </c>
      <c r="J163" s="8">
        <f t="shared" si="74"/>
        <v>0.10268855112949991</v>
      </c>
      <c r="L163" s="7">
        <f t="shared" si="75"/>
        <v>0.5</v>
      </c>
      <c r="M163" s="2">
        <f t="shared" si="76"/>
        <v>2458645.7708333335</v>
      </c>
      <c r="N163" s="3">
        <f t="shared" si="77"/>
        <v>0.19440851015286759</v>
      </c>
      <c r="P163">
        <f t="shared" si="78"/>
        <v>79.32249846594641</v>
      </c>
      <c r="Q163">
        <f t="shared" si="79"/>
        <v>7356.0508379880148</v>
      </c>
      <c r="R163">
        <f t="shared" si="80"/>
        <v>1.6700456860874166E-2</v>
      </c>
      <c r="S163">
        <f t="shared" si="81"/>
        <v>0.76226144960505626</v>
      </c>
      <c r="T163">
        <f t="shared" si="82"/>
        <v>80.084759915551473</v>
      </c>
      <c r="U163">
        <f t="shared" si="83"/>
        <v>7356.8130994376197</v>
      </c>
      <c r="V163">
        <f t="shared" si="84"/>
        <v>1.0153086061050798</v>
      </c>
      <c r="W163">
        <f t="shared" si="85"/>
        <v>80.074551084259767</v>
      </c>
      <c r="X163">
        <f t="shared" si="86"/>
        <v>23.436762987949873</v>
      </c>
      <c r="Y163">
        <f t="shared" si="87"/>
        <v>23.435928371724358</v>
      </c>
      <c r="Z163">
        <f t="shared" si="88"/>
        <v>79.202280401483364</v>
      </c>
      <c r="AA163">
        <f t="shared" si="89"/>
        <v>23.064711797154565</v>
      </c>
      <c r="AB163">
        <f t="shared" si="90"/>
        <v>4.3021831045489609E-2</v>
      </c>
      <c r="AC163">
        <f t="shared" si="91"/>
        <v>0.43723181559007501</v>
      </c>
      <c r="AD163">
        <f t="shared" si="92"/>
        <v>106.06424318676007</v>
      </c>
      <c r="AE163" s="7">
        <f t="shared" si="93"/>
        <v>0.51636623901695144</v>
      </c>
      <c r="AF163">
        <f t="shared" si="69"/>
        <v>696.43261581559</v>
      </c>
      <c r="AG163">
        <f t="shared" si="94"/>
        <v>-5.8918460461025006</v>
      </c>
      <c r="AH163">
        <f t="shared" si="70"/>
        <v>9.7031840317435414</v>
      </c>
      <c r="AI163">
        <f t="shared" si="95"/>
        <v>80.296815968256453</v>
      </c>
      <c r="AJ163">
        <f t="shared" si="96"/>
        <v>2.75949667304298E-3</v>
      </c>
      <c r="AK163">
        <f t="shared" si="97"/>
        <v>80.299575464929489</v>
      </c>
      <c r="AL163">
        <f t="shared" si="71"/>
        <v>145.91931960855487</v>
      </c>
    </row>
    <row r="164" spans="4:38" x14ac:dyDescent="0.25">
      <c r="D164" s="1">
        <f t="shared" si="98"/>
        <v>43628</v>
      </c>
      <c r="E164" s="11">
        <f t="shared" si="72"/>
        <v>0.11912506807495259</v>
      </c>
      <c r="F164" s="7">
        <f t="shared" si="66"/>
        <v>0.22174255029177781</v>
      </c>
      <c r="G164" s="7">
        <f t="shared" si="67"/>
        <v>0.81127262142447687</v>
      </c>
      <c r="H164">
        <f t="shared" si="68"/>
        <v>848.92330243108677</v>
      </c>
      <c r="I164">
        <f t="shared" si="73"/>
        <v>591.07669756891323</v>
      </c>
      <c r="J164" s="8">
        <f t="shared" si="74"/>
        <v>0.10261748221682522</v>
      </c>
      <c r="L164" s="7">
        <f t="shared" si="75"/>
        <v>0.5</v>
      </c>
      <c r="M164" s="2">
        <f t="shared" si="76"/>
        <v>2458646.7708333335</v>
      </c>
      <c r="N164" s="3">
        <f t="shared" si="77"/>
        <v>0.19443588866073891</v>
      </c>
      <c r="P164">
        <f t="shared" si="78"/>
        <v>80.308145829338173</v>
      </c>
      <c r="Q164">
        <f t="shared" si="79"/>
        <v>7357.0364382681046</v>
      </c>
      <c r="R164">
        <f t="shared" si="80"/>
        <v>1.6700455708614982E-2</v>
      </c>
      <c r="S164">
        <f t="shared" si="81"/>
        <v>0.73252763475663774</v>
      </c>
      <c r="T164">
        <f t="shared" si="82"/>
        <v>81.040673464094809</v>
      </c>
      <c r="U164">
        <f t="shared" si="83"/>
        <v>7357.7689659028611</v>
      </c>
      <c r="V164">
        <f t="shared" si="84"/>
        <v>1.0154195241144974</v>
      </c>
      <c r="W164">
        <f t="shared" si="85"/>
        <v>81.030463194446696</v>
      </c>
      <c r="X164">
        <f t="shared" si="86"/>
        <v>23.436762631915013</v>
      </c>
      <c r="Y164">
        <f t="shared" si="87"/>
        <v>23.435930252769378</v>
      </c>
      <c r="Z164">
        <f t="shared" si="88"/>
        <v>80.238887834386887</v>
      </c>
      <c r="AA164">
        <f t="shared" si="89"/>
        <v>23.132557455460489</v>
      </c>
      <c r="AB164">
        <f t="shared" si="90"/>
        <v>4.3021838148041586E-2</v>
      </c>
      <c r="AC164">
        <f t="shared" si="91"/>
        <v>0.23369236429664053</v>
      </c>
      <c r="AD164">
        <f t="shared" si="92"/>
        <v>106.11541280388585</v>
      </c>
      <c r="AE164" s="7">
        <f t="shared" si="93"/>
        <v>0.51650758585812739</v>
      </c>
      <c r="AF164">
        <f t="shared" si="69"/>
        <v>696.22907636429659</v>
      </c>
      <c r="AG164">
        <f t="shared" si="94"/>
        <v>-5.9427309089258529</v>
      </c>
      <c r="AH164">
        <f t="shared" si="70"/>
        <v>9.6699157225424752</v>
      </c>
      <c r="AI164">
        <f t="shared" si="95"/>
        <v>80.33008427745753</v>
      </c>
      <c r="AJ164">
        <f t="shared" si="96"/>
        <v>2.7498537520613928E-3</v>
      </c>
      <c r="AK164">
        <f t="shared" si="97"/>
        <v>80.332834131209594</v>
      </c>
      <c r="AL164">
        <f t="shared" si="71"/>
        <v>145.47112378061638</v>
      </c>
    </row>
    <row r="165" spans="4:38" x14ac:dyDescent="0.25">
      <c r="D165" s="1">
        <f t="shared" si="98"/>
        <v>43629</v>
      </c>
      <c r="E165" s="11">
        <f t="shared" si="72"/>
        <v>0.11920452957518222</v>
      </c>
      <c r="F165" s="7">
        <f t="shared" si="66"/>
        <v>0.22175798098923344</v>
      </c>
      <c r="G165" s="7">
        <f t="shared" si="67"/>
        <v>0.81154417533302858</v>
      </c>
      <c r="H165">
        <f t="shared" si="68"/>
        <v>849.29211985506504</v>
      </c>
      <c r="I165">
        <f t="shared" si="73"/>
        <v>590.70788014493496</v>
      </c>
      <c r="J165" s="8">
        <f t="shared" si="74"/>
        <v>0.10255345141405121</v>
      </c>
      <c r="L165" s="7">
        <f t="shared" si="75"/>
        <v>0.5</v>
      </c>
      <c r="M165" s="2">
        <f t="shared" si="76"/>
        <v>2458647.7708333335</v>
      </c>
      <c r="N165" s="3">
        <f t="shared" si="77"/>
        <v>0.19446326716861023</v>
      </c>
      <c r="P165">
        <f t="shared" si="78"/>
        <v>81.293793192731755</v>
      </c>
      <c r="Q165">
        <f t="shared" si="79"/>
        <v>7358.0220385481934</v>
      </c>
      <c r="R165">
        <f t="shared" si="80"/>
        <v>1.6700454556355611E-2</v>
      </c>
      <c r="S165">
        <f t="shared" si="81"/>
        <v>0.70258916784758774</v>
      </c>
      <c r="T165">
        <f t="shared" si="82"/>
        <v>81.996382360579346</v>
      </c>
      <c r="U165">
        <f t="shared" si="83"/>
        <v>7358.7246277160411</v>
      </c>
      <c r="V165">
        <f t="shared" si="84"/>
        <v>1.0155260056188529</v>
      </c>
      <c r="W165">
        <f t="shared" si="85"/>
        <v>81.986170656435931</v>
      </c>
      <c r="X165">
        <f t="shared" si="86"/>
        <v>23.436762275880152</v>
      </c>
      <c r="Y165">
        <f t="shared" si="87"/>
        <v>23.435932134525395</v>
      </c>
      <c r="Z165">
        <f t="shared" si="88"/>
        <v>81.276269812414697</v>
      </c>
      <c r="AA165">
        <f t="shared" si="89"/>
        <v>23.193608772052787</v>
      </c>
      <c r="AB165">
        <f t="shared" si="90"/>
        <v>4.3021845253278818E-2</v>
      </c>
      <c r="AC165">
        <f t="shared" si="91"/>
        <v>2.7063447971468445E-2</v>
      </c>
      <c r="AD165">
        <f t="shared" si="92"/>
        <v>106.16151498188313</v>
      </c>
      <c r="AE165" s="7">
        <f t="shared" si="93"/>
        <v>0.51665107816113098</v>
      </c>
      <c r="AF165">
        <f t="shared" si="69"/>
        <v>696.02244744797144</v>
      </c>
      <c r="AG165">
        <f t="shared" si="94"/>
        <v>-5.9943881380071389</v>
      </c>
      <c r="AH165">
        <f t="shared" si="70"/>
        <v>9.6433193655102389</v>
      </c>
      <c r="AI165">
        <f t="shared" si="95"/>
        <v>80.356680634489763</v>
      </c>
      <c r="AJ165">
        <f t="shared" si="96"/>
        <v>2.7421460843410415E-3</v>
      </c>
      <c r="AK165">
        <f t="shared" si="97"/>
        <v>80.359422780574107</v>
      </c>
      <c r="AL165">
        <f t="shared" si="71"/>
        <v>145.03812324321217</v>
      </c>
    </row>
    <row r="166" spans="4:38" x14ac:dyDescent="0.25">
      <c r="D166" s="1">
        <f t="shared" si="98"/>
        <v>43630</v>
      </c>
      <c r="E166" s="11">
        <f t="shared" si="72"/>
        <v>0.11929296487143158</v>
      </c>
      <c r="F166" s="7">
        <f t="shared" si="66"/>
        <v>0.22178947078796896</v>
      </c>
      <c r="G166" s="7">
        <f t="shared" si="67"/>
        <v>0.81180344712181951</v>
      </c>
      <c r="H166">
        <f t="shared" si="68"/>
        <v>849.62012592074473</v>
      </c>
      <c r="I166">
        <f t="shared" si="73"/>
        <v>590.37987407925527</v>
      </c>
      <c r="J166" s="8">
        <f t="shared" si="74"/>
        <v>0.10249650591653738</v>
      </c>
      <c r="L166" s="7">
        <f t="shared" si="75"/>
        <v>0.5</v>
      </c>
      <c r="M166" s="2">
        <f t="shared" si="76"/>
        <v>2458648.7708333335</v>
      </c>
      <c r="N166" s="3">
        <f t="shared" si="77"/>
        <v>0.19449064567648155</v>
      </c>
      <c r="P166">
        <f t="shared" si="78"/>
        <v>82.279440556124428</v>
      </c>
      <c r="Q166">
        <f t="shared" si="79"/>
        <v>7359.0076388282805</v>
      </c>
      <c r="R166">
        <f t="shared" si="80"/>
        <v>1.6700453404096052E-2</v>
      </c>
      <c r="S166">
        <f t="shared" si="81"/>
        <v>0.67245448955615195</v>
      </c>
      <c r="T166">
        <f t="shared" si="82"/>
        <v>82.951895045680573</v>
      </c>
      <c r="U166">
        <f t="shared" si="83"/>
        <v>7359.6800933178365</v>
      </c>
      <c r="V166">
        <f t="shared" si="84"/>
        <v>1.015628021929337</v>
      </c>
      <c r="W166">
        <f t="shared" si="85"/>
        <v>82.941681910904208</v>
      </c>
      <c r="X166">
        <f t="shared" si="86"/>
        <v>23.436761919845292</v>
      </c>
      <c r="Y166">
        <f t="shared" si="87"/>
        <v>23.435934016990501</v>
      </c>
      <c r="Z166">
        <f t="shared" si="88"/>
        <v>82.314333329307132</v>
      </c>
      <c r="AA166">
        <f t="shared" si="89"/>
        <v>23.247844354515212</v>
      </c>
      <c r="AB166">
        <f t="shared" si="90"/>
        <v>4.3021852361194102E-2</v>
      </c>
      <c r="AC166">
        <f t="shared" si="91"/>
        <v>-0.18228489504770071</v>
      </c>
      <c r="AD166">
        <f t="shared" si="92"/>
        <v>106.20251574009309</v>
      </c>
      <c r="AE166" s="7">
        <f t="shared" si="93"/>
        <v>0.51679645895489423</v>
      </c>
      <c r="AF166">
        <f t="shared" si="69"/>
        <v>695.81309910495224</v>
      </c>
      <c r="AG166">
        <f t="shared" si="94"/>
        <v>-6.0467252237619391</v>
      </c>
      <c r="AH166">
        <f t="shared" si="70"/>
        <v>9.6233066448558002</v>
      </c>
      <c r="AI166">
        <f t="shared" si="95"/>
        <v>80.376693355144198</v>
      </c>
      <c r="AJ166">
        <f t="shared" si="96"/>
        <v>2.7363471640046832E-3</v>
      </c>
      <c r="AK166">
        <f t="shared" si="97"/>
        <v>80.379429702308201</v>
      </c>
      <c r="AL166">
        <f t="shared" si="71"/>
        <v>144.62177021768349</v>
      </c>
    </row>
    <row r="167" spans="4:38" x14ac:dyDescent="0.25">
      <c r="D167" s="1">
        <f t="shared" si="98"/>
        <v>43631</v>
      </c>
      <c r="E167" s="11">
        <f t="shared" si="72"/>
        <v>0.11939015528302629</v>
      </c>
      <c r="F167" s="7">
        <f t="shared" si="66"/>
        <v>0.22183684290193376</v>
      </c>
      <c r="G167" s="7">
        <f t="shared" si="67"/>
        <v>0.81205009242630399</v>
      </c>
      <c r="H167">
        <f t="shared" si="68"/>
        <v>849.90707931509303</v>
      </c>
      <c r="I167">
        <f t="shared" si="73"/>
        <v>590.09292068490697</v>
      </c>
      <c r="J167" s="8">
        <f t="shared" si="74"/>
        <v>0.10244668761890746</v>
      </c>
      <c r="L167" s="7">
        <f t="shared" si="75"/>
        <v>0.5</v>
      </c>
      <c r="M167" s="2">
        <f t="shared" si="76"/>
        <v>2458649.7708333335</v>
      </c>
      <c r="N167" s="3">
        <f t="shared" si="77"/>
        <v>0.19451802418435288</v>
      </c>
      <c r="P167">
        <f t="shared" si="78"/>
        <v>83.26508791951801</v>
      </c>
      <c r="Q167">
        <f t="shared" si="79"/>
        <v>7359.9932391083685</v>
      </c>
      <c r="R167">
        <f t="shared" si="80"/>
        <v>1.6700452251836299E-2</v>
      </c>
      <c r="S167">
        <f t="shared" si="81"/>
        <v>0.64213208571780822</v>
      </c>
      <c r="T167">
        <f t="shared" si="82"/>
        <v>83.907220005235814</v>
      </c>
      <c r="U167">
        <f t="shared" si="83"/>
        <v>7360.6353711940865</v>
      </c>
      <c r="V167">
        <f t="shared" si="84"/>
        <v>1.0157255455774312</v>
      </c>
      <c r="W167">
        <f t="shared" si="85"/>
        <v>83.897005443690063</v>
      </c>
      <c r="X167">
        <f t="shared" si="86"/>
        <v>23.436761563810432</v>
      </c>
      <c r="Y167">
        <f t="shared" si="87"/>
        <v>23.435935900162786</v>
      </c>
      <c r="Z167">
        <f t="shared" si="88"/>
        <v>83.352984057382386</v>
      </c>
      <c r="AA167">
        <f t="shared" si="89"/>
        <v>23.295245455390692</v>
      </c>
      <c r="AB167">
        <f t="shared" si="90"/>
        <v>4.3021859471780236E-2</v>
      </c>
      <c r="AC167">
        <f t="shared" si="91"/>
        <v>-0.39397743633105164</v>
      </c>
      <c r="AD167">
        <f t="shared" si="92"/>
        <v>106.23838491438663</v>
      </c>
      <c r="AE167" s="7">
        <f t="shared" si="93"/>
        <v>0.51694346766411881</v>
      </c>
      <c r="AF167">
        <f t="shared" si="69"/>
        <v>695.60140656366889</v>
      </c>
      <c r="AG167">
        <f t="shared" si="94"/>
        <v>-6.0996483590827779</v>
      </c>
      <c r="AH167">
        <f t="shared" si="70"/>
        <v>9.6097847749260783</v>
      </c>
      <c r="AI167">
        <f t="shared" si="95"/>
        <v>80.390215225073916</v>
      </c>
      <c r="AJ167">
        <f t="shared" si="96"/>
        <v>2.7324294311872406E-3</v>
      </c>
      <c r="AK167">
        <f t="shared" si="97"/>
        <v>80.392947654505107</v>
      </c>
      <c r="AL167">
        <f t="shared" si="71"/>
        <v>144.22344889704715</v>
      </c>
    </row>
    <row r="168" spans="4:38" x14ac:dyDescent="0.25">
      <c r="D168" s="1">
        <f t="shared" si="98"/>
        <v>43632</v>
      </c>
      <c r="E168" s="11">
        <f t="shared" si="72"/>
        <v>0.11949587354314239</v>
      </c>
      <c r="F168" s="7">
        <f t="shared" si="66"/>
        <v>0.22189990654093059</v>
      </c>
      <c r="G168" s="7">
        <f t="shared" si="67"/>
        <v>0.81228377454977796</v>
      </c>
      <c r="H168">
        <f t="shared" si="68"/>
        <v>850.15276993274006</v>
      </c>
      <c r="I168">
        <f t="shared" si="73"/>
        <v>589.84723006725994</v>
      </c>
      <c r="J168" s="8">
        <f t="shared" si="74"/>
        <v>0.10240403299778819</v>
      </c>
      <c r="L168" s="7">
        <f t="shared" si="75"/>
        <v>0.5</v>
      </c>
      <c r="M168" s="2">
        <f t="shared" si="76"/>
        <v>2458650.7708333335</v>
      </c>
      <c r="N168" s="3">
        <f t="shared" si="77"/>
        <v>0.1945454026922242</v>
      </c>
      <c r="P168">
        <f t="shared" si="78"/>
        <v>84.250735282912501</v>
      </c>
      <c r="Q168">
        <f t="shared" si="79"/>
        <v>7360.9788393884555</v>
      </c>
      <c r="R168">
        <f t="shared" si="80"/>
        <v>1.6700451099576359E-2</v>
      </c>
      <c r="S168">
        <f t="shared" si="81"/>
        <v>0.61163048530185671</v>
      </c>
      <c r="T168">
        <f t="shared" si="82"/>
        <v>84.86236576821436</v>
      </c>
      <c r="U168">
        <f t="shared" si="83"/>
        <v>7361.5904698737577</v>
      </c>
      <c r="V168">
        <f t="shared" si="84"/>
        <v>1.0158185503200747</v>
      </c>
      <c r="W168">
        <f t="shared" si="85"/>
        <v>84.852149783763991</v>
      </c>
      <c r="X168">
        <f t="shared" si="86"/>
        <v>23.436761207775572</v>
      </c>
      <c r="Y168">
        <f t="shared" si="87"/>
        <v>23.43593778404033</v>
      </c>
      <c r="Z168">
        <f t="shared" si="88"/>
        <v>84.392126509739128</v>
      </c>
      <c r="AA168">
        <f t="shared" si="89"/>
        <v>23.335795995998694</v>
      </c>
      <c r="AB168">
        <f t="shared" si="90"/>
        <v>4.3021866585029954E-2</v>
      </c>
      <c r="AC168">
        <f t="shared" si="91"/>
        <v>-0.60763438531003799</v>
      </c>
      <c r="AD168">
        <f t="shared" si="92"/>
        <v>106.26909624159251</v>
      </c>
      <c r="AE168" s="7">
        <f t="shared" si="93"/>
        <v>0.51709184054535418</v>
      </c>
      <c r="AF168">
        <f t="shared" si="69"/>
        <v>695.38774961468994</v>
      </c>
      <c r="AG168">
        <f t="shared" si="94"/>
        <v>-6.1530625963275156</v>
      </c>
      <c r="AH168">
        <f t="shared" si="70"/>
        <v>9.6026572545220539</v>
      </c>
      <c r="AI168">
        <f t="shared" si="95"/>
        <v>80.397342745477943</v>
      </c>
      <c r="AJ168">
        <f t="shared" si="96"/>
        <v>2.7303644784239969E-3</v>
      </c>
      <c r="AK168">
        <f t="shared" si="97"/>
        <v>80.400073109956367</v>
      </c>
      <c r="AL168">
        <f t="shared" si="71"/>
        <v>143.8444655476394</v>
      </c>
    </row>
    <row r="169" spans="4:38" x14ac:dyDescent="0.25">
      <c r="D169" s="1">
        <f t="shared" si="98"/>
        <v>43633</v>
      </c>
      <c r="E169" s="11">
        <f t="shared" si="72"/>
        <v>0.11960988414066989</v>
      </c>
      <c r="F169" s="7">
        <f t="shared" si="66"/>
        <v>0.22197845714977393</v>
      </c>
      <c r="G169" s="7">
        <f t="shared" si="67"/>
        <v>0.81250416511335777</v>
      </c>
      <c r="H169">
        <f t="shared" si="68"/>
        <v>850.35701946756069</v>
      </c>
      <c r="I169">
        <f t="shared" si="73"/>
        <v>589.64298053243931</v>
      </c>
      <c r="J169" s="8">
        <f t="shared" si="74"/>
        <v>0.10236857300910404</v>
      </c>
      <c r="L169" s="7">
        <f t="shared" si="75"/>
        <v>0.5</v>
      </c>
      <c r="M169" s="2">
        <f t="shared" si="76"/>
        <v>2458651.7708333335</v>
      </c>
      <c r="N169" s="3">
        <f t="shared" si="77"/>
        <v>0.19457278120009552</v>
      </c>
      <c r="P169">
        <f t="shared" si="78"/>
        <v>85.236382646306993</v>
      </c>
      <c r="Q169">
        <f t="shared" si="79"/>
        <v>7361.9644396685435</v>
      </c>
      <c r="R169">
        <f t="shared" si="80"/>
        <v>1.6700449947316228E-2</v>
      </c>
      <c r="S169">
        <f t="shared" si="81"/>
        <v>0.58095825838763437</v>
      </c>
      <c r="T169">
        <f t="shared" si="82"/>
        <v>85.817340904694632</v>
      </c>
      <c r="U169">
        <f t="shared" si="83"/>
        <v>7362.5453979269314</v>
      </c>
      <c r="V169">
        <f t="shared" si="84"/>
        <v>1.0159070111445847</v>
      </c>
      <c r="W169">
        <f t="shared" si="85"/>
        <v>85.807123501205652</v>
      </c>
      <c r="X169">
        <f t="shared" si="86"/>
        <v>23.436760851740715</v>
      </c>
      <c r="Y169">
        <f t="shared" si="87"/>
        <v>23.435939668621231</v>
      </c>
      <c r="Z169">
        <f t="shared" si="88"/>
        <v>85.431664205972424</v>
      </c>
      <c r="AA169">
        <f t="shared" si="89"/>
        <v>23.369482586824819</v>
      </c>
      <c r="AB169">
        <f t="shared" si="90"/>
        <v>4.3021873700936075E-2</v>
      </c>
      <c r="AC169">
        <f t="shared" si="91"/>
        <v>-0.82287202945487836</v>
      </c>
      <c r="AD169">
        <f t="shared" si="92"/>
        <v>106.29462743344509</v>
      </c>
      <c r="AE169" s="7">
        <f t="shared" si="93"/>
        <v>0.5172413111315658</v>
      </c>
      <c r="AF169">
        <f t="shared" si="69"/>
        <v>695.1725119705452</v>
      </c>
      <c r="AG169">
        <f t="shared" si="94"/>
        <v>-6.2068720073636996</v>
      </c>
      <c r="AH169">
        <f t="shared" si="70"/>
        <v>9.6018246425922946</v>
      </c>
      <c r="AI169">
        <f t="shared" si="95"/>
        <v>80.398175357407709</v>
      </c>
      <c r="AJ169">
        <f t="shared" si="96"/>
        <v>2.7301232635362025E-3</v>
      </c>
      <c r="AK169">
        <f t="shared" si="97"/>
        <v>80.400905480671241</v>
      </c>
      <c r="AL169">
        <f t="shared" si="71"/>
        <v>143.48603970908209</v>
      </c>
    </row>
    <row r="170" spans="4:38" x14ac:dyDescent="0.25">
      <c r="D170" s="1">
        <f t="shared" si="98"/>
        <v>43634</v>
      </c>
      <c r="E170" s="11">
        <f t="shared" si="72"/>
        <v>0.11973194368456845</v>
      </c>
      <c r="F170" s="7">
        <f t="shared" si="66"/>
        <v>0.22207227668508317</v>
      </c>
      <c r="G170" s="7">
        <f t="shared" si="67"/>
        <v>0.81271094468302429</v>
      </c>
      <c r="H170">
        <f t="shared" si="68"/>
        <v>850.5196819170352</v>
      </c>
      <c r="I170">
        <f t="shared" si="73"/>
        <v>589.4803180829648</v>
      </c>
      <c r="J170" s="8">
        <f t="shared" si="74"/>
        <v>0.10234033300051472</v>
      </c>
      <c r="L170" s="7">
        <f t="shared" si="75"/>
        <v>0.5</v>
      </c>
      <c r="M170" s="2">
        <f t="shared" si="76"/>
        <v>2458652.7708333335</v>
      </c>
      <c r="N170" s="3">
        <f t="shared" si="77"/>
        <v>0.19460015970796682</v>
      </c>
      <c r="P170">
        <f t="shared" si="78"/>
        <v>86.222030009701484</v>
      </c>
      <c r="Q170">
        <f t="shared" si="79"/>
        <v>7362.9500399486305</v>
      </c>
      <c r="R170">
        <f t="shared" si="80"/>
        <v>1.670044879505591E-2</v>
      </c>
      <c r="S170">
        <f t="shared" si="81"/>
        <v>0.55012401414033429</v>
      </c>
      <c r="T170">
        <f t="shared" si="82"/>
        <v>86.772154023841821</v>
      </c>
      <c r="U170">
        <f t="shared" si="83"/>
        <v>7363.5001639627708</v>
      </c>
      <c r="V170">
        <f t="shared" si="84"/>
        <v>1.0159909042733328</v>
      </c>
      <c r="W170">
        <f t="shared" si="85"/>
        <v>86.76193520518143</v>
      </c>
      <c r="X170">
        <f t="shared" si="86"/>
        <v>23.436760495705855</v>
      </c>
      <c r="Y170">
        <f t="shared" si="87"/>
        <v>23.435941553903564</v>
      </c>
      <c r="Z170">
        <f t="shared" si="88"/>
        <v>86.471499840906233</v>
      </c>
      <c r="AA170">
        <f t="shared" si="89"/>
        <v>23.396294544396937</v>
      </c>
      <c r="AB170">
        <f t="shared" si="90"/>
        <v>4.3021880819491348E-2</v>
      </c>
      <c r="AC170">
        <f t="shared" si="91"/>
        <v>-1.0393033850373412</v>
      </c>
      <c r="AD170">
        <f t="shared" si="92"/>
        <v>106.3149602396294</v>
      </c>
      <c r="AE170" s="7">
        <f t="shared" si="93"/>
        <v>0.5173916106840537</v>
      </c>
      <c r="AF170">
        <f t="shared" si="69"/>
        <v>694.95608061496273</v>
      </c>
      <c r="AG170">
        <f t="shared" si="94"/>
        <v>-6.2609798462593176</v>
      </c>
      <c r="AH170">
        <f t="shared" si="70"/>
        <v>9.6071853432769636</v>
      </c>
      <c r="AI170">
        <f t="shared" si="95"/>
        <v>80.392814656723033</v>
      </c>
      <c r="AJ170">
        <f t="shared" si="96"/>
        <v>2.7316763256477004E-3</v>
      </c>
      <c r="AK170">
        <f t="shared" si="97"/>
        <v>80.395546333048685</v>
      </c>
      <c r="AL170">
        <f t="shared" si="71"/>
        <v>143.1492965988931</v>
      </c>
    </row>
    <row r="171" spans="4:38" x14ac:dyDescent="0.25">
      <c r="D171" s="1">
        <f t="shared" si="98"/>
        <v>43635</v>
      </c>
      <c r="E171" s="11">
        <f t="shared" si="72"/>
        <v>0.11986180129004938</v>
      </c>
      <c r="F171" s="7">
        <f t="shared" si="66"/>
        <v>0.22218113392954481</v>
      </c>
      <c r="G171" s="7">
        <f t="shared" si="67"/>
        <v>0.81290380337156309</v>
      </c>
      <c r="H171">
        <f t="shared" si="68"/>
        <v>850.64064399650636</v>
      </c>
      <c r="I171">
        <f t="shared" si="73"/>
        <v>589.35935600349364</v>
      </c>
      <c r="J171" s="8">
        <f t="shared" si="74"/>
        <v>0.10231933263949543</v>
      </c>
      <c r="L171" s="7">
        <f t="shared" si="75"/>
        <v>0.5</v>
      </c>
      <c r="M171" s="2">
        <f t="shared" si="76"/>
        <v>2458653.7708333335</v>
      </c>
      <c r="N171" s="3">
        <f t="shared" si="77"/>
        <v>0.19462753821583814</v>
      </c>
      <c r="P171">
        <f t="shared" si="78"/>
        <v>87.207677373096885</v>
      </c>
      <c r="Q171">
        <f t="shared" si="79"/>
        <v>7363.9356402287167</v>
      </c>
      <c r="R171">
        <f t="shared" si="80"/>
        <v>1.6700447642795397E-2</v>
      </c>
      <c r="S171">
        <f t="shared" si="81"/>
        <v>0.51913639878654161</v>
      </c>
      <c r="T171">
        <f t="shared" si="82"/>
        <v>87.726813771883428</v>
      </c>
      <c r="U171">
        <f t="shared" si="83"/>
        <v>7364.4547766275036</v>
      </c>
      <c r="V171">
        <f t="shared" si="84"/>
        <v>1.016070207168174</v>
      </c>
      <c r="W171">
        <f t="shared" si="85"/>
        <v>87.716593541920048</v>
      </c>
      <c r="X171">
        <f t="shared" si="86"/>
        <v>23.436760139670994</v>
      </c>
      <c r="Y171">
        <f t="shared" si="87"/>
        <v>23.435943439885421</v>
      </c>
      <c r="Z171">
        <f t="shared" si="88"/>
        <v>87.511535455832814</v>
      </c>
      <c r="AA171">
        <f t="shared" si="89"/>
        <v>23.416223904576725</v>
      </c>
      <c r="AB171">
        <f t="shared" si="90"/>
        <v>4.3021887940688563E-2</v>
      </c>
      <c r="AC171">
        <f t="shared" si="91"/>
        <v>-1.2565388567977598</v>
      </c>
      <c r="AD171">
        <f t="shared" si="92"/>
        <v>106.33008049956329</v>
      </c>
      <c r="AE171" s="7">
        <f t="shared" si="93"/>
        <v>0.51754246865055398</v>
      </c>
      <c r="AF171">
        <f t="shared" si="69"/>
        <v>694.7388451432023</v>
      </c>
      <c r="AG171">
        <f t="shared" si="94"/>
        <v>-6.3152887141994256</v>
      </c>
      <c r="AH171">
        <f t="shared" si="70"/>
        <v>9.6186363884356094</v>
      </c>
      <c r="AI171">
        <f t="shared" si="95"/>
        <v>80.381363611564396</v>
      </c>
      <c r="AJ171">
        <f t="shared" si="96"/>
        <v>2.7349940010079812E-3</v>
      </c>
      <c r="AK171">
        <f t="shared" si="97"/>
        <v>80.384098605565399</v>
      </c>
      <c r="AL171">
        <f t="shared" si="71"/>
        <v>142.83526079480407</v>
      </c>
    </row>
    <row r="172" spans="4:38" x14ac:dyDescent="0.25">
      <c r="D172" s="1">
        <f t="shared" si="98"/>
        <v>43636</v>
      </c>
      <c r="E172" s="11">
        <f t="shared" si="72"/>
        <v>0.11999919898580765</v>
      </c>
      <c r="F172" s="7">
        <f t="shared" si="66"/>
        <v>0.22230478484328353</v>
      </c>
      <c r="G172" s="7">
        <f t="shared" si="67"/>
        <v>0.81308244141337993</v>
      </c>
      <c r="H172">
        <f t="shared" si="68"/>
        <v>850.71982546093886</v>
      </c>
      <c r="I172">
        <f t="shared" si="73"/>
        <v>589.28017453906114</v>
      </c>
      <c r="J172" s="8">
        <f t="shared" si="74"/>
        <v>0.10230558585747589</v>
      </c>
      <c r="L172" s="7">
        <f t="shared" si="75"/>
        <v>0.5</v>
      </c>
      <c r="M172" s="2">
        <f t="shared" si="76"/>
        <v>2458654.7708333335</v>
      </c>
      <c r="N172" s="3">
        <f t="shared" si="77"/>
        <v>0.19465491672370946</v>
      </c>
      <c r="P172">
        <f t="shared" si="78"/>
        <v>88.193324736492286</v>
      </c>
      <c r="Q172">
        <f t="shared" si="79"/>
        <v>7364.9212405088037</v>
      </c>
      <c r="R172">
        <f t="shared" si="80"/>
        <v>1.6700446490534697E-2</v>
      </c>
      <c r="S172">
        <f t="shared" si="81"/>
        <v>0.48800409358929131</v>
      </c>
      <c r="T172">
        <f t="shared" si="82"/>
        <v>88.681328830081583</v>
      </c>
      <c r="U172">
        <f t="shared" si="83"/>
        <v>7365.4092446023933</v>
      </c>
      <c r="V172">
        <f t="shared" si="84"/>
        <v>1.0161448985346349</v>
      </c>
      <c r="W172">
        <f t="shared" si="85"/>
        <v>88.671107192684829</v>
      </c>
      <c r="X172">
        <f t="shared" si="86"/>
        <v>23.436759783636134</v>
      </c>
      <c r="Y172">
        <f t="shared" si="87"/>
        <v>23.43594532656488</v>
      </c>
      <c r="Z172">
        <f t="shared" si="88"/>
        <v>88.551672611735142</v>
      </c>
      <c r="AA172">
        <f t="shared" si="89"/>
        <v>23.429265432208886</v>
      </c>
      <c r="AB172">
        <f t="shared" si="90"/>
        <v>4.302189506452047E-2</v>
      </c>
      <c r="AC172">
        <f t="shared" si="91"/>
        <v>-1.4741869047977036</v>
      </c>
      <c r="AD172">
        <f t="shared" si="92"/>
        <v>106.33997818261736</v>
      </c>
      <c r="AE172" s="7">
        <f t="shared" si="93"/>
        <v>0.51769361312833173</v>
      </c>
      <c r="AF172">
        <f t="shared" si="69"/>
        <v>694.5211970952023</v>
      </c>
      <c r="AG172">
        <f t="shared" si="94"/>
        <v>-6.3697007261994258</v>
      </c>
      <c r="AH172">
        <f t="shared" si="70"/>
        <v>9.6360742062564739</v>
      </c>
      <c r="AI172">
        <f t="shared" si="95"/>
        <v>80.363925793743533</v>
      </c>
      <c r="AJ172">
        <f t="shared" si="96"/>
        <v>2.7400466354244083E-3</v>
      </c>
      <c r="AK172">
        <f t="shared" si="97"/>
        <v>80.366665840378957</v>
      </c>
      <c r="AL172">
        <f t="shared" si="71"/>
        <v>142.54485123458812</v>
      </c>
    </row>
    <row r="173" spans="4:38" x14ac:dyDescent="0.25">
      <c r="D173" s="1">
        <f t="shared" si="98"/>
        <v>43637</v>
      </c>
      <c r="E173" s="11">
        <f t="shared" si="72"/>
        <v>0.12014387214141233</v>
      </c>
      <c r="F173" s="7">
        <f t="shared" si="66"/>
        <v>0.22244297295177218</v>
      </c>
      <c r="G173" s="7">
        <f t="shared" si="67"/>
        <v>0.81324656971033282</v>
      </c>
      <c r="H173">
        <f t="shared" si="68"/>
        <v>850.75717933232727</v>
      </c>
      <c r="I173">
        <f t="shared" si="73"/>
        <v>589.24282066767273</v>
      </c>
      <c r="J173" s="8">
        <f t="shared" si="74"/>
        <v>0.10229910081035985</v>
      </c>
      <c r="L173" s="7">
        <f t="shared" si="75"/>
        <v>0.5</v>
      </c>
      <c r="M173" s="2">
        <f t="shared" si="76"/>
        <v>2458655.7708333335</v>
      </c>
      <c r="N173" s="3">
        <f t="shared" si="77"/>
        <v>0.19468229523158079</v>
      </c>
      <c r="P173">
        <f t="shared" si="78"/>
        <v>89.178972099887687</v>
      </c>
      <c r="Q173">
        <f t="shared" si="79"/>
        <v>7365.9068407888908</v>
      </c>
      <c r="R173">
        <f t="shared" si="80"/>
        <v>1.6700445338273806E-2</v>
      </c>
      <c r="S173">
        <f t="shared" si="81"/>
        <v>0.45673581282316045</v>
      </c>
      <c r="T173">
        <f t="shared" si="82"/>
        <v>89.635707912710842</v>
      </c>
      <c r="U173">
        <f t="shared" si="83"/>
        <v>7366.3635766017142</v>
      </c>
      <c r="V173">
        <f t="shared" si="84"/>
        <v>1.01621495832586</v>
      </c>
      <c r="W173">
        <f t="shared" si="85"/>
        <v>89.625484871751539</v>
      </c>
      <c r="X173">
        <f t="shared" si="86"/>
        <v>23.436759427601277</v>
      </c>
      <c r="Y173">
        <f t="shared" si="87"/>
        <v>23.43594721394004</v>
      </c>
      <c r="Z173">
        <f t="shared" si="88"/>
        <v>89.591812563967935</v>
      </c>
      <c r="AA173">
        <f t="shared" si="89"/>
        <v>23.435416627085033</v>
      </c>
      <c r="AB173">
        <f t="shared" si="90"/>
        <v>4.3021902190979872E-2</v>
      </c>
      <c r="AC173">
        <f t="shared" si="91"/>
        <v>-1.6918547167154496</v>
      </c>
      <c r="AD173">
        <f t="shared" si="92"/>
        <v>106.34464741654091</v>
      </c>
      <c r="AE173" s="7">
        <f t="shared" si="93"/>
        <v>0.51784477133105244</v>
      </c>
      <c r="AF173">
        <f t="shared" si="69"/>
        <v>694.30352928328466</v>
      </c>
      <c r="AG173">
        <f t="shared" si="94"/>
        <v>-6.4241176791788348</v>
      </c>
      <c r="AH173">
        <f t="shared" si="70"/>
        <v>9.6593953652924007</v>
      </c>
      <c r="AI173">
        <f t="shared" si="95"/>
        <v>80.340604634707603</v>
      </c>
      <c r="AJ173">
        <f t="shared" si="96"/>
        <v>2.7468047903132877E-3</v>
      </c>
      <c r="AK173">
        <f t="shared" si="97"/>
        <v>80.343351439497923</v>
      </c>
      <c r="AL173">
        <f t="shared" si="71"/>
        <v>142.27887754112777</v>
      </c>
    </row>
    <row r="174" spans="4:38" x14ac:dyDescent="0.25">
      <c r="D174" s="1">
        <f t="shared" si="98"/>
        <v>43638</v>
      </c>
      <c r="E174" s="11">
        <f t="shared" si="72"/>
        <v>0.12029554991385595</v>
      </c>
      <c r="F174" s="7">
        <f t="shared" si="66"/>
        <v>0.22259542976951058</v>
      </c>
      <c r="G174" s="7">
        <f t="shared" si="67"/>
        <v>0.81339591034689207</v>
      </c>
      <c r="H174">
        <f t="shared" si="68"/>
        <v>850.75269203142932</v>
      </c>
      <c r="I174">
        <f t="shared" si="73"/>
        <v>589.24730796857068</v>
      </c>
      <c r="J174" s="8">
        <f t="shared" si="74"/>
        <v>0.10229987985565463</v>
      </c>
      <c r="L174" s="7">
        <f t="shared" si="75"/>
        <v>0.5</v>
      </c>
      <c r="M174" s="2">
        <f t="shared" si="76"/>
        <v>2458656.7708333335</v>
      </c>
      <c r="N174" s="3">
        <f t="shared" si="77"/>
        <v>0.19470967373945211</v>
      </c>
      <c r="P174">
        <f t="shared" si="78"/>
        <v>90.164619463284907</v>
      </c>
      <c r="Q174">
        <f t="shared" si="79"/>
        <v>7366.892441068976</v>
      </c>
      <c r="R174">
        <f t="shared" si="80"/>
        <v>1.6700444186012728E-2</v>
      </c>
      <c r="S174">
        <f t="shared" si="81"/>
        <v>0.42534030174928927</v>
      </c>
      <c r="T174">
        <f t="shared" si="82"/>
        <v>90.589959765034195</v>
      </c>
      <c r="U174">
        <f t="shared" si="83"/>
        <v>7367.3177813707252</v>
      </c>
      <c r="V174">
        <f t="shared" si="84"/>
        <v>1.0162803677463159</v>
      </c>
      <c r="W174">
        <f t="shared" si="85"/>
        <v>90.579735324384373</v>
      </c>
      <c r="X174">
        <f t="shared" si="86"/>
        <v>23.436759071566417</v>
      </c>
      <c r="Y174">
        <f t="shared" si="87"/>
        <v>23.435949102008966</v>
      </c>
      <c r="Z174">
        <f t="shared" si="88"/>
        <v>90.631856437846153</v>
      </c>
      <c r="AA174">
        <f t="shared" si="89"/>
        <v>23.434677726192991</v>
      </c>
      <c r="AB174">
        <f t="shared" si="90"/>
        <v>4.3021909320059469E-2</v>
      </c>
      <c r="AC174">
        <f t="shared" si="91"/>
        <v>-1.9091488838100494</v>
      </c>
      <c r="AD174">
        <f t="shared" si="92"/>
        <v>106.34408650392866</v>
      </c>
      <c r="AE174" s="7">
        <f t="shared" si="93"/>
        <v>0.51799567005820135</v>
      </c>
      <c r="AF174">
        <f t="shared" si="69"/>
        <v>694.08623511618998</v>
      </c>
      <c r="AG174">
        <f t="shared" si="94"/>
        <v>-6.4784412209525044</v>
      </c>
      <c r="AH174">
        <f t="shared" si="70"/>
        <v>9.6884972842449066</v>
      </c>
      <c r="AI174">
        <f t="shared" si="95"/>
        <v>80.311502715755097</v>
      </c>
      <c r="AJ174">
        <f t="shared" si="96"/>
        <v>2.7552394396510977E-3</v>
      </c>
      <c r="AK174">
        <f t="shared" si="97"/>
        <v>80.314257955194748</v>
      </c>
      <c r="AL174">
        <f t="shared" si="71"/>
        <v>142.03803765079721</v>
      </c>
    </row>
    <row r="175" spans="4:38" x14ac:dyDescent="0.25">
      <c r="D175" s="1">
        <f t="shared" si="98"/>
        <v>43639</v>
      </c>
      <c r="E175" s="11">
        <f t="shared" si="72"/>
        <v>0.12045395571214829</v>
      </c>
      <c r="F175" s="7">
        <f t="shared" si="66"/>
        <v>0.22276187525849045</v>
      </c>
      <c r="G175" s="7">
        <f t="shared" si="67"/>
        <v>0.8135301970731218</v>
      </c>
      <c r="H175">
        <f t="shared" si="68"/>
        <v>850.70638341306915</v>
      </c>
      <c r="I175">
        <f t="shared" si="73"/>
        <v>589.29361658693085</v>
      </c>
      <c r="J175" s="8">
        <f t="shared" si="74"/>
        <v>0.10230791954634216</v>
      </c>
      <c r="L175" s="7">
        <f t="shared" si="75"/>
        <v>0.5</v>
      </c>
      <c r="M175" s="2">
        <f t="shared" si="76"/>
        <v>2458657.7708333335</v>
      </c>
      <c r="N175" s="3">
        <f t="shared" si="77"/>
        <v>0.19473705224732343</v>
      </c>
      <c r="P175">
        <f t="shared" si="78"/>
        <v>91.150266826682127</v>
      </c>
      <c r="Q175">
        <f t="shared" si="79"/>
        <v>7367.8780413490631</v>
      </c>
      <c r="R175">
        <f t="shared" si="80"/>
        <v>1.6700443033751455E-2</v>
      </c>
      <c r="S175">
        <f t="shared" si="81"/>
        <v>0.39382633458948946</v>
      </c>
      <c r="T175">
        <f t="shared" si="82"/>
        <v>91.544093161271618</v>
      </c>
      <c r="U175">
        <f t="shared" si="83"/>
        <v>7368.271867683653</v>
      </c>
      <c r="V175">
        <f t="shared" si="84"/>
        <v>1.0163411092552574</v>
      </c>
      <c r="W175">
        <f t="shared" si="85"/>
        <v>91.53386732480449</v>
      </c>
      <c r="X175">
        <f t="shared" si="86"/>
        <v>23.43675871553156</v>
      </c>
      <c r="Y175">
        <f t="shared" si="87"/>
        <v>23.435950990769754</v>
      </c>
      <c r="Z175">
        <f t="shared" si="88"/>
        <v>91.671705404586788</v>
      </c>
      <c r="AA175">
        <f t="shared" si="89"/>
        <v>23.427051702238014</v>
      </c>
      <c r="AB175">
        <f t="shared" si="90"/>
        <v>4.3021916451752094E-2</v>
      </c>
      <c r="AC175">
        <f t="shared" si="91"/>
        <v>-2.1256760787608062</v>
      </c>
      <c r="AD175">
        <f t="shared" si="92"/>
        <v>106.33829792663364</v>
      </c>
      <c r="AE175" s="7">
        <f t="shared" si="93"/>
        <v>0.51814603616580612</v>
      </c>
      <c r="AF175">
        <f t="shared" si="69"/>
        <v>693.8697079212393</v>
      </c>
      <c r="AG175">
        <f t="shared" si="94"/>
        <v>-6.5325730196901759</v>
      </c>
      <c r="AH175">
        <f t="shared" si="70"/>
        <v>9.7232788989757442</v>
      </c>
      <c r="AI175">
        <f t="shared" si="95"/>
        <v>80.276721101024251</v>
      </c>
      <c r="AJ175">
        <f t="shared" si="96"/>
        <v>2.7653221554298623E-3</v>
      </c>
      <c r="AK175">
        <f t="shared" si="97"/>
        <v>80.279486423179677</v>
      </c>
      <c r="AL175">
        <f t="shared" si="71"/>
        <v>141.82291669687265</v>
      </c>
    </row>
    <row r="176" spans="4:38" x14ac:dyDescent="0.25">
      <c r="D176" s="1">
        <f t="shared" si="98"/>
        <v>43640</v>
      </c>
      <c r="E176" s="11">
        <f t="shared" si="72"/>
        <v>0.1206188076787488</v>
      </c>
      <c r="F176" s="7">
        <f t="shared" si="66"/>
        <v>0.22294201832027502</v>
      </c>
      <c r="G176" s="7">
        <f t="shared" si="67"/>
        <v>0.81364917575417017</v>
      </c>
      <c r="H176">
        <f t="shared" si="68"/>
        <v>850.61830670480902</v>
      </c>
      <c r="I176">
        <f t="shared" si="73"/>
        <v>589.38169329519098</v>
      </c>
      <c r="J176" s="8">
        <f t="shared" si="74"/>
        <v>0.10232321064152622</v>
      </c>
      <c r="L176" s="7">
        <f t="shared" si="75"/>
        <v>0.5</v>
      </c>
      <c r="M176" s="2">
        <f t="shared" si="76"/>
        <v>2458658.7708333335</v>
      </c>
      <c r="N176" s="3">
        <f t="shared" si="77"/>
        <v>0.19476443075519476</v>
      </c>
      <c r="P176">
        <f t="shared" si="78"/>
        <v>92.135914190079347</v>
      </c>
      <c r="Q176">
        <f t="shared" si="79"/>
        <v>7368.8636416291492</v>
      </c>
      <c r="R176">
        <f t="shared" si="80"/>
        <v>1.6700441881489995E-2</v>
      </c>
      <c r="S176">
        <f t="shared" si="81"/>
        <v>0.36220271250154501</v>
      </c>
      <c r="T176">
        <f t="shared" si="82"/>
        <v>92.49811690258089</v>
      </c>
      <c r="U176">
        <f t="shared" si="83"/>
        <v>7369.2258443416504</v>
      </c>
      <c r="V176">
        <f t="shared" si="84"/>
        <v>1.0163971665699536</v>
      </c>
      <c r="W176">
        <f t="shared" si="85"/>
        <v>92.487889674170859</v>
      </c>
      <c r="X176">
        <f t="shared" si="86"/>
        <v>23.4367583594967</v>
      </c>
      <c r="Y176">
        <f t="shared" si="87"/>
        <v>23.435952880220484</v>
      </c>
      <c r="Z176">
        <f t="shared" si="88"/>
        <v>92.711260857074208</v>
      </c>
      <c r="AA176">
        <f t="shared" si="89"/>
        <v>23.412544258436267</v>
      </c>
      <c r="AB176">
        <f t="shared" si="90"/>
        <v>4.3021923586050476E-2</v>
      </c>
      <c r="AC176">
        <f t="shared" si="91"/>
        <v>-2.3410437336005119</v>
      </c>
      <c r="AD176">
        <f t="shared" si="92"/>
        <v>106.32728833810113</v>
      </c>
      <c r="AE176" s="7">
        <f t="shared" si="93"/>
        <v>0.51829559703722261</v>
      </c>
      <c r="AF176">
        <f t="shared" si="69"/>
        <v>693.65434026639946</v>
      </c>
      <c r="AG176">
        <f t="shared" si="94"/>
        <v>-6.5864149334001354</v>
      </c>
      <c r="AH176">
        <f t="shared" si="70"/>
        <v>9.7636412795184029</v>
      </c>
      <c r="AI176">
        <f t="shared" si="95"/>
        <v>80.236358720481604</v>
      </c>
      <c r="AJ176">
        <f t="shared" si="96"/>
        <v>2.7770252795816146E-3</v>
      </c>
      <c r="AK176">
        <f t="shared" si="97"/>
        <v>80.239135745761189</v>
      </c>
      <c r="AL176">
        <f t="shared" si="71"/>
        <v>141.63398707722951</v>
      </c>
    </row>
    <row r="177" spans="4:38" x14ac:dyDescent="0.25">
      <c r="D177" s="1">
        <f t="shared" si="98"/>
        <v>43641</v>
      </c>
      <c r="E177" s="11">
        <f t="shared" si="72"/>
        <v>0.12078981918651756</v>
      </c>
      <c r="F177" s="7">
        <f t="shared" si="66"/>
        <v>0.22313555732030879</v>
      </c>
      <c r="G177" s="7">
        <f t="shared" si="67"/>
        <v>0.81375260478514388</v>
      </c>
      <c r="H177">
        <f t="shared" si="68"/>
        <v>850.48854834936253</v>
      </c>
      <c r="I177">
        <f t="shared" si="73"/>
        <v>589.51145165063747</v>
      </c>
      <c r="J177" s="8">
        <f t="shared" si="74"/>
        <v>0.10234573813379123</v>
      </c>
      <c r="L177" s="7">
        <f t="shared" si="75"/>
        <v>0.5</v>
      </c>
      <c r="M177" s="2">
        <f t="shared" si="76"/>
        <v>2458659.7708333335</v>
      </c>
      <c r="N177" s="3">
        <f t="shared" si="77"/>
        <v>0.19479180926306608</v>
      </c>
      <c r="P177">
        <f t="shared" si="78"/>
        <v>93.121561553477477</v>
      </c>
      <c r="Q177">
        <f t="shared" si="79"/>
        <v>7369.8492419092336</v>
      </c>
      <c r="R177">
        <f t="shared" si="80"/>
        <v>1.6700440729228345E-2</v>
      </c>
      <c r="S177">
        <f t="shared" si="81"/>
        <v>0.33047826155319499</v>
      </c>
      <c r="T177">
        <f t="shared" si="82"/>
        <v>93.452039815030673</v>
      </c>
      <c r="U177">
        <f t="shared" si="83"/>
        <v>7370.1797201707868</v>
      </c>
      <c r="V177">
        <f t="shared" si="84"/>
        <v>1.0164485246686759</v>
      </c>
      <c r="W177">
        <f t="shared" si="85"/>
        <v>93.441811198553353</v>
      </c>
      <c r="X177">
        <f t="shared" si="86"/>
        <v>23.436758003461843</v>
      </c>
      <c r="Y177">
        <f t="shared" si="87"/>
        <v>23.435954770359235</v>
      </c>
      <c r="Z177">
        <f t="shared" si="88"/>
        <v>93.750424584878616</v>
      </c>
      <c r="AA177">
        <f t="shared" si="89"/>
        <v>23.39116381959656</v>
      </c>
      <c r="AB177">
        <f t="shared" si="90"/>
        <v>4.3021930722947362E-2</v>
      </c>
      <c r="AC177">
        <f t="shared" si="91"/>
        <v>-2.5548607159259786</v>
      </c>
      <c r="AD177">
        <f t="shared" si="92"/>
        <v>106.31106854367032</v>
      </c>
      <c r="AE177" s="7">
        <f t="shared" si="93"/>
        <v>0.51844408105272632</v>
      </c>
      <c r="AF177">
        <f t="shared" si="69"/>
        <v>693.44052328407406</v>
      </c>
      <c r="AG177">
        <f t="shared" si="94"/>
        <v>-6.6398691789814848</v>
      </c>
      <c r="AH177">
        <f t="shared" si="70"/>
        <v>9.8094881912207992</v>
      </c>
      <c r="AI177">
        <f t="shared" si="95"/>
        <v>80.190511808779206</v>
      </c>
      <c r="AJ177">
        <f t="shared" si="96"/>
        <v>2.7903220807166881E-3</v>
      </c>
      <c r="AK177">
        <f t="shared" si="97"/>
        <v>80.193302130859919</v>
      </c>
      <c r="AL177">
        <f t="shared" si="71"/>
        <v>141.47160961755077</v>
      </c>
    </row>
    <row r="178" spans="4:38" x14ac:dyDescent="0.25">
      <c r="D178" s="1">
        <f t="shared" si="98"/>
        <v>43642</v>
      </c>
      <c r="E178" s="11">
        <f t="shared" si="72"/>
        <v>0.12096669934977962</v>
      </c>
      <c r="F178" s="7">
        <f t="shared" si="66"/>
        <v>0.22334218064289146</v>
      </c>
      <c r="G178" s="7">
        <f t="shared" si="67"/>
        <v>0.81384025547044414</v>
      </c>
      <c r="H178">
        <f t="shared" si="68"/>
        <v>850.31722775167577</v>
      </c>
      <c r="I178">
        <f t="shared" si="73"/>
        <v>589.68277224832423</v>
      </c>
      <c r="J178" s="8">
        <f t="shared" si="74"/>
        <v>0.10237548129311184</v>
      </c>
      <c r="L178" s="7">
        <f t="shared" si="75"/>
        <v>0.5</v>
      </c>
      <c r="M178" s="2">
        <f t="shared" si="76"/>
        <v>2458660.7708333335</v>
      </c>
      <c r="N178" s="3">
        <f t="shared" si="77"/>
        <v>0.1948191877709374</v>
      </c>
      <c r="P178">
        <f t="shared" si="78"/>
        <v>94.107208916876516</v>
      </c>
      <c r="Q178">
        <f t="shared" si="79"/>
        <v>7370.8348421893197</v>
      </c>
      <c r="R178">
        <f t="shared" si="80"/>
        <v>1.6700439576966507E-2</v>
      </c>
      <c r="S178">
        <f t="shared" si="81"/>
        <v>0.29866183069663588</v>
      </c>
      <c r="T178">
        <f t="shared" si="82"/>
        <v>94.405870747573147</v>
      </c>
      <c r="U178">
        <f t="shared" si="83"/>
        <v>7371.1335040200165</v>
      </c>
      <c r="V178">
        <f t="shared" si="84"/>
        <v>1.0164951697934514</v>
      </c>
      <c r="W178">
        <f t="shared" si="85"/>
        <v>94.395640746905315</v>
      </c>
      <c r="X178">
        <f t="shared" si="86"/>
        <v>23.436757647426987</v>
      </c>
      <c r="Y178">
        <f t="shared" si="87"/>
        <v>23.43595666118409</v>
      </c>
      <c r="Z178">
        <f t="shared" si="88"/>
        <v>94.789098947989828</v>
      </c>
      <c r="AA178">
        <f t="shared" si="89"/>
        <v>23.362921519520661</v>
      </c>
      <c r="AB178">
        <f t="shared" si="90"/>
        <v>4.3021937862435529E-2</v>
      </c>
      <c r="AC178">
        <f t="shared" si="91"/>
        <v>-2.7667380016014893</v>
      </c>
      <c r="AD178">
        <f t="shared" si="92"/>
        <v>106.28965346895947</v>
      </c>
      <c r="AE178" s="7">
        <f t="shared" si="93"/>
        <v>0.51859121805666775</v>
      </c>
      <c r="AF178">
        <f t="shared" si="69"/>
        <v>693.22864599839841</v>
      </c>
      <c r="AG178">
        <f t="shared" si="94"/>
        <v>-6.6928385004003985</v>
      </c>
      <c r="AH178">
        <f t="shared" si="70"/>
        <v>9.8607265955478525</v>
      </c>
      <c r="AI178">
        <f t="shared" si="95"/>
        <v>80.139273404452155</v>
      </c>
      <c r="AJ178">
        <f t="shared" si="96"/>
        <v>2.8051868944113014E-3</v>
      </c>
      <c r="AK178">
        <f t="shared" si="97"/>
        <v>80.142078591346561</v>
      </c>
      <c r="AL178">
        <f t="shared" si="71"/>
        <v>141.33603572761132</v>
      </c>
    </row>
    <row r="179" spans="4:38" x14ac:dyDescent="0.25">
      <c r="D179" s="1">
        <f t="shared" si="98"/>
        <v>43643</v>
      </c>
      <c r="E179" s="11">
        <f t="shared" si="72"/>
        <v>0.12114915354800811</v>
      </c>
      <c r="F179" s="7">
        <f t="shared" si="66"/>
        <v>0.2235615672750631</v>
      </c>
      <c r="G179" s="7">
        <f t="shared" si="67"/>
        <v>0.81391191236684313</v>
      </c>
      <c r="H179">
        <f t="shared" si="68"/>
        <v>850.10449693216322</v>
      </c>
      <c r="I179">
        <f t="shared" si="73"/>
        <v>589.89550306783678</v>
      </c>
      <c r="J179" s="8">
        <f t="shared" si="74"/>
        <v>0.10241241372705499</v>
      </c>
      <c r="L179" s="7">
        <f t="shared" si="75"/>
        <v>0.5</v>
      </c>
      <c r="M179" s="2">
        <f t="shared" si="76"/>
        <v>2458661.7708333335</v>
      </c>
      <c r="N179" s="3">
        <f t="shared" si="77"/>
        <v>0.19484656627880872</v>
      </c>
      <c r="P179">
        <f t="shared" si="78"/>
        <v>95.092856280275555</v>
      </c>
      <c r="Q179">
        <f t="shared" si="79"/>
        <v>7371.8204424694059</v>
      </c>
      <c r="R179">
        <f t="shared" si="80"/>
        <v>1.6700438424704474E-2</v>
      </c>
      <c r="S179">
        <f t="shared" si="81"/>
        <v>0.26676228974320598</v>
      </c>
      <c r="T179">
        <f t="shared" si="82"/>
        <v>95.359618570018768</v>
      </c>
      <c r="U179">
        <f t="shared" si="83"/>
        <v>7372.0872047591492</v>
      </c>
      <c r="V179">
        <f t="shared" si="84"/>
        <v>1.0165370894525778</v>
      </c>
      <c r="W179">
        <f t="shared" si="85"/>
        <v>95.349387189038396</v>
      </c>
      <c r="X179">
        <f t="shared" si="86"/>
        <v>23.436757291392126</v>
      </c>
      <c r="Y179">
        <f t="shared" si="87"/>
        <v>23.43595855269313</v>
      </c>
      <c r="Z179">
        <f t="shared" si="88"/>
        <v>95.827187048732696</v>
      </c>
      <c r="AA179">
        <f t="shared" si="89"/>
        <v>23.327831184767163</v>
      </c>
      <c r="AB179">
        <f t="shared" si="90"/>
        <v>4.3021945004507726E-2</v>
      </c>
      <c r="AC179">
        <f t="shared" si="91"/>
        <v>-2.976289342172457</v>
      </c>
      <c r="AD179">
        <f t="shared" si="92"/>
        <v>106.2630621165204</v>
      </c>
      <c r="AE179" s="7">
        <f t="shared" si="93"/>
        <v>0.51873673982095314</v>
      </c>
      <c r="AF179">
        <f t="shared" si="69"/>
        <v>693.01909465782751</v>
      </c>
      <c r="AG179">
        <f t="shared" si="94"/>
        <v>-6.7452263355431228</v>
      </c>
      <c r="AH179">
        <f t="shared" si="70"/>
        <v>9.9172670874428892</v>
      </c>
      <c r="AI179">
        <f t="shared" si="95"/>
        <v>80.082732912557105</v>
      </c>
      <c r="AJ179">
        <f t="shared" si="96"/>
        <v>2.8215952461634534E-3</v>
      </c>
      <c r="AK179">
        <f t="shared" si="97"/>
        <v>80.085554507803266</v>
      </c>
      <c r="AL179">
        <f t="shared" si="71"/>
        <v>141.2274104390093</v>
      </c>
    </row>
    <row r="180" spans="4:38" x14ac:dyDescent="0.25">
      <c r="D180" s="1">
        <f t="shared" si="98"/>
        <v>43644</v>
      </c>
      <c r="E180" s="11">
        <f t="shared" si="72"/>
        <v>0.12133688396055206</v>
      </c>
      <c r="F180" s="7">
        <f t="shared" si="66"/>
        <v>0.22379338741747626</v>
      </c>
      <c r="G180" s="7">
        <f t="shared" si="67"/>
        <v>0.81396737358977955</v>
      </c>
      <c r="H180">
        <f t="shared" si="68"/>
        <v>849.85054008811665</v>
      </c>
      <c r="I180">
        <f t="shared" si="73"/>
        <v>590.14945991188335</v>
      </c>
      <c r="J180" s="8">
        <f t="shared" si="74"/>
        <v>0.1024565034569242</v>
      </c>
      <c r="L180" s="7">
        <f t="shared" si="75"/>
        <v>0.5</v>
      </c>
      <c r="M180" s="2">
        <f t="shared" si="76"/>
        <v>2458662.7708333335</v>
      </c>
      <c r="N180" s="3">
        <f t="shared" si="77"/>
        <v>0.19487394478668005</v>
      </c>
      <c r="P180">
        <f t="shared" si="78"/>
        <v>96.078503643675504</v>
      </c>
      <c r="Q180">
        <f t="shared" si="79"/>
        <v>7372.8060427494893</v>
      </c>
      <c r="R180">
        <f t="shared" si="80"/>
        <v>1.6700437272442255E-2</v>
      </c>
      <c r="S180">
        <f t="shared" si="81"/>
        <v>0.23478852733769032</v>
      </c>
      <c r="T180">
        <f t="shared" si="82"/>
        <v>96.313292171013188</v>
      </c>
      <c r="U180">
        <f t="shared" si="83"/>
        <v>7373.0408312768268</v>
      </c>
      <c r="V180">
        <f t="shared" si="84"/>
        <v>1.0165742724229034</v>
      </c>
      <c r="W180">
        <f t="shared" si="85"/>
        <v>96.303059413599414</v>
      </c>
      <c r="X180">
        <f t="shared" si="86"/>
        <v>23.43675693535727</v>
      </c>
      <c r="Y180">
        <f t="shared" si="87"/>
        <v>23.435960444884433</v>
      </c>
      <c r="Z180">
        <f t="shared" si="88"/>
        <v>96.864592901337645</v>
      </c>
      <c r="AA180">
        <f t="shared" si="89"/>
        <v>23.285909314838111</v>
      </c>
      <c r="AB180">
        <f t="shared" si="90"/>
        <v>4.3021952149156689E-2</v>
      </c>
      <c r="AC180">
        <f t="shared" si="91"/>
        <v>-3.1831319252240715</v>
      </c>
      <c r="AD180">
        <f t="shared" si="92"/>
        <v>106.23131751101458</v>
      </c>
      <c r="AE180" s="7">
        <f t="shared" si="93"/>
        <v>0.51888038050362784</v>
      </c>
      <c r="AF180">
        <f t="shared" si="69"/>
        <v>692.81225207477587</v>
      </c>
      <c r="AG180">
        <f t="shared" si="94"/>
        <v>-6.7969369813060325</v>
      </c>
      <c r="AH180">
        <f t="shared" si="70"/>
        <v>9.9790242674633376</v>
      </c>
      <c r="AI180">
        <f t="shared" si="95"/>
        <v>80.02097573253667</v>
      </c>
      <c r="AJ180">
        <f t="shared" si="96"/>
        <v>2.8395239565046112E-3</v>
      </c>
      <c r="AK180">
        <f t="shared" si="97"/>
        <v>80.02381525649318</v>
      </c>
      <c r="AL180">
        <f t="shared" si="71"/>
        <v>141.14577620761469</v>
      </c>
    </row>
    <row r="181" spans="4:38" x14ac:dyDescent="0.25">
      <c r="D181" s="1">
        <f t="shared" si="98"/>
        <v>43645</v>
      </c>
      <c r="E181" s="11">
        <f t="shared" si="72"/>
        <v>0.12152959011075518</v>
      </c>
      <c r="F181" s="7">
        <f t="shared" si="66"/>
        <v>0.22403730312015943</v>
      </c>
      <c r="G181" s="7">
        <f t="shared" si="67"/>
        <v>0.81400645108254233</v>
      </c>
      <c r="H181">
        <f t="shared" si="68"/>
        <v>849.55557306583148</v>
      </c>
      <c r="I181">
        <f t="shared" si="73"/>
        <v>590.44442693416852</v>
      </c>
      <c r="J181" s="8">
        <f t="shared" si="74"/>
        <v>0.10250771300940426</v>
      </c>
      <c r="L181" s="7">
        <f t="shared" si="75"/>
        <v>0.5</v>
      </c>
      <c r="M181" s="2">
        <f t="shared" si="76"/>
        <v>2458663.7708333335</v>
      </c>
      <c r="N181" s="3">
        <f t="shared" si="77"/>
        <v>0.19490132329455137</v>
      </c>
      <c r="P181">
        <f t="shared" si="78"/>
        <v>97.064151007075452</v>
      </c>
      <c r="Q181">
        <f t="shared" si="79"/>
        <v>7373.7916430295745</v>
      </c>
      <c r="R181">
        <f t="shared" si="80"/>
        <v>1.6700436120179844E-2</v>
      </c>
      <c r="S181">
        <f t="shared" si="81"/>
        <v>0.20274944893235661</v>
      </c>
      <c r="T181">
        <f t="shared" si="82"/>
        <v>97.266900456007804</v>
      </c>
      <c r="U181">
        <f t="shared" si="83"/>
        <v>7373.9943924785066</v>
      </c>
      <c r="V181">
        <f t="shared" si="84"/>
        <v>1.0166067087518738</v>
      </c>
      <c r="W181">
        <f t="shared" si="85"/>
        <v>97.256666326040957</v>
      </c>
      <c r="X181">
        <f t="shared" si="86"/>
        <v>23.436756579322413</v>
      </c>
      <c r="Y181">
        <f t="shared" si="87"/>
        <v>23.435962337756084</v>
      </c>
      <c r="Z181">
        <f t="shared" si="88"/>
        <v>97.901221598645108</v>
      </c>
      <c r="AA181">
        <f t="shared" si="89"/>
        <v>23.237175058861727</v>
      </c>
      <c r="AB181">
        <f t="shared" si="90"/>
        <v>4.3021959296375187E-2</v>
      </c>
      <c r="AC181">
        <f t="shared" si="91"/>
        <v>-3.38688702594541</v>
      </c>
      <c r="AD181">
        <f t="shared" si="92"/>
        <v>106.19444663322894</v>
      </c>
      <c r="AE181" s="7">
        <f t="shared" si="93"/>
        <v>0.51902187710135095</v>
      </c>
      <c r="AF181">
        <f t="shared" si="69"/>
        <v>692.60849697405456</v>
      </c>
      <c r="AG181">
        <f t="shared" si="94"/>
        <v>-6.8478757564863599</v>
      </c>
      <c r="AH181">
        <f t="shared" si="70"/>
        <v>10.045917048132464</v>
      </c>
      <c r="AI181">
        <f t="shared" si="95"/>
        <v>79.954082951867534</v>
      </c>
      <c r="AJ181">
        <f t="shared" si="96"/>
        <v>2.858951228098264E-3</v>
      </c>
      <c r="AK181">
        <f t="shared" si="97"/>
        <v>79.956941903095625</v>
      </c>
      <c r="AL181">
        <f t="shared" si="71"/>
        <v>141.09107736262763</v>
      </c>
    </row>
    <row r="182" spans="4:38" x14ac:dyDescent="0.25">
      <c r="D182" s="1">
        <f t="shared" si="98"/>
        <v>43646</v>
      </c>
      <c r="E182" s="11">
        <f t="shared" si="72"/>
        <v>0.12172696941776802</v>
      </c>
      <c r="F182" s="7">
        <f t="shared" si="66"/>
        <v>0.22429296894094869</v>
      </c>
      <c r="G182" s="7">
        <f t="shared" si="67"/>
        <v>0.81402897084822601</v>
      </c>
      <c r="H182">
        <f t="shared" si="68"/>
        <v>849.21984274647934</v>
      </c>
      <c r="I182">
        <f t="shared" si="73"/>
        <v>590.78015725352066</v>
      </c>
      <c r="J182" s="8">
        <f t="shared" si="74"/>
        <v>0.10256599952318067</v>
      </c>
      <c r="L182" s="7">
        <f t="shared" si="75"/>
        <v>0.5</v>
      </c>
      <c r="M182" s="2">
        <f t="shared" si="76"/>
        <v>2458664.7708333335</v>
      </c>
      <c r="N182" s="3">
        <f t="shared" si="77"/>
        <v>0.19492870180242269</v>
      </c>
      <c r="P182">
        <f t="shared" si="78"/>
        <v>98.04979837047631</v>
      </c>
      <c r="Q182">
        <f t="shared" si="79"/>
        <v>7374.7772433096598</v>
      </c>
      <c r="R182">
        <f t="shared" si="80"/>
        <v>1.6700434967917246E-2</v>
      </c>
      <c r="S182">
        <f t="shared" si="81"/>
        <v>0.1706539747620551</v>
      </c>
      <c r="T182">
        <f t="shared" si="82"/>
        <v>98.220452345238371</v>
      </c>
      <c r="U182">
        <f t="shared" si="83"/>
        <v>7374.9478972844217</v>
      </c>
      <c r="V182">
        <f t="shared" si="84"/>
        <v>1.0166343897593424</v>
      </c>
      <c r="W182">
        <f t="shared" si="85"/>
        <v>98.210216846599948</v>
      </c>
      <c r="X182">
        <f t="shared" si="86"/>
        <v>23.436756223287556</v>
      </c>
      <c r="Y182">
        <f t="shared" si="87"/>
        <v>23.435964231306158</v>
      </c>
      <c r="Z182">
        <f t="shared" si="88"/>
        <v>98.936979475464526</v>
      </c>
      <c r="AA182">
        <f t="shared" si="89"/>
        <v>23.181650188857269</v>
      </c>
      <c r="AB182">
        <f t="shared" si="90"/>
        <v>4.3021966446155961E-2</v>
      </c>
      <c r="AC182">
        <f t="shared" si="91"/>
        <v>-3.5871806482058934</v>
      </c>
      <c r="AD182">
        <f t="shared" si="92"/>
        <v>106.15248034330992</v>
      </c>
      <c r="AE182" s="7">
        <f t="shared" si="93"/>
        <v>0.51916096989458738</v>
      </c>
      <c r="AF182">
        <f t="shared" si="69"/>
        <v>692.4082033517941</v>
      </c>
      <c r="AG182">
        <f t="shared" si="94"/>
        <v>-6.897949162051475</v>
      </c>
      <c r="AH182">
        <f t="shared" si="70"/>
        <v>10.117868895066914</v>
      </c>
      <c r="AI182">
        <f t="shared" si="95"/>
        <v>79.88213110493308</v>
      </c>
      <c r="AJ182">
        <f t="shared" si="96"/>
        <v>2.8798567149694505E-3</v>
      </c>
      <c r="AK182">
        <f t="shared" si="97"/>
        <v>79.885010961648049</v>
      </c>
      <c r="AL182">
        <f t="shared" si="71"/>
        <v>141.06316508594614</v>
      </c>
    </row>
    <row r="183" spans="4:38" x14ac:dyDescent="0.25">
      <c r="D183" s="1">
        <f t="shared" si="98"/>
        <v>43647</v>
      </c>
      <c r="E183" s="11">
        <f t="shared" si="72"/>
        <v>0.12192871775427472</v>
      </c>
      <c r="F183" s="7">
        <f t="shared" si="66"/>
        <v>0.22456003262419907</v>
      </c>
      <c r="G183" s="7">
        <f t="shared" si="67"/>
        <v>0.81403477314450168</v>
      </c>
      <c r="H183">
        <f t="shared" si="68"/>
        <v>848.84362634923571</v>
      </c>
      <c r="I183">
        <f t="shared" si="73"/>
        <v>591.15637365076429</v>
      </c>
      <c r="J183" s="8">
        <f t="shared" si="74"/>
        <v>0.10263131486992436</v>
      </c>
      <c r="L183" s="7">
        <f t="shared" si="75"/>
        <v>0.5</v>
      </c>
      <c r="M183" s="2">
        <f t="shared" si="76"/>
        <v>2458665.7708333335</v>
      </c>
      <c r="N183" s="3">
        <f t="shared" si="77"/>
        <v>0.19495608031029402</v>
      </c>
      <c r="P183">
        <f t="shared" si="78"/>
        <v>99.035445733875349</v>
      </c>
      <c r="Q183">
        <f t="shared" si="79"/>
        <v>7375.7628435897432</v>
      </c>
      <c r="R183">
        <f t="shared" si="80"/>
        <v>1.6700433815654454E-2</v>
      </c>
      <c r="S183">
        <f t="shared" si="81"/>
        <v>0.13851103781806318</v>
      </c>
      <c r="T183">
        <f t="shared" si="82"/>
        <v>99.173956771693412</v>
      </c>
      <c r="U183">
        <f t="shared" si="83"/>
        <v>7375.901354627561</v>
      </c>
      <c r="V183">
        <f t="shared" si="84"/>
        <v>1.0166573080391497</v>
      </c>
      <c r="W183">
        <f t="shared" si="85"/>
        <v>99.163719908266074</v>
      </c>
      <c r="X183">
        <f t="shared" si="86"/>
        <v>23.4367558672527</v>
      </c>
      <c r="Y183">
        <f t="shared" si="87"/>
        <v>23.435966125532733</v>
      </c>
      <c r="Z183">
        <f t="shared" si="88"/>
        <v>99.971774268092744</v>
      </c>
      <c r="AA183">
        <f t="shared" si="89"/>
        <v>23.119359069682105</v>
      </c>
      <c r="AB183">
        <f t="shared" si="90"/>
        <v>4.3021973598491761E-2</v>
      </c>
      <c r="AC183">
        <f t="shared" si="91"/>
        <v>-3.7836441534644556</v>
      </c>
      <c r="AD183">
        <f t="shared" si="92"/>
        <v>106.10545329365446</v>
      </c>
      <c r="AE183" s="7">
        <f t="shared" si="93"/>
        <v>0.51929740288435033</v>
      </c>
      <c r="AF183">
        <f t="shared" si="69"/>
        <v>692.21173984653547</v>
      </c>
      <c r="AG183">
        <f t="shared" si="94"/>
        <v>-6.9470650383661336</v>
      </c>
      <c r="AH183">
        <f t="shared" si="70"/>
        <v>10.194808004420366</v>
      </c>
      <c r="AI183">
        <f t="shared" si="95"/>
        <v>79.805191995579634</v>
      </c>
      <c r="AJ183">
        <f t="shared" si="96"/>
        <v>2.9022215742844672E-3</v>
      </c>
      <c r="AK183">
        <f t="shared" si="97"/>
        <v>79.808094217153922</v>
      </c>
      <c r="AL183">
        <f t="shared" si="71"/>
        <v>141.06180281005732</v>
      </c>
    </row>
    <row r="184" spans="4:38" x14ac:dyDescent="0.25">
      <c r="D184" s="1">
        <f t="shared" si="98"/>
        <v>43648</v>
      </c>
      <c r="E184" s="11">
        <f t="shared" si="72"/>
        <v>0.12213453000834459</v>
      </c>
      <c r="F184" s="7">
        <f t="shared" si="66"/>
        <v>0.22483813579730585</v>
      </c>
      <c r="G184" s="7">
        <f t="shared" si="67"/>
        <v>0.81402371264146067</v>
      </c>
      <c r="H184">
        <f t="shared" si="68"/>
        <v>848.42723065558312</v>
      </c>
      <c r="I184">
        <f t="shared" si="73"/>
        <v>591.57276934441688</v>
      </c>
      <c r="J184" s="8">
        <f t="shared" si="74"/>
        <v>0.10270360578896126</v>
      </c>
      <c r="L184" s="7">
        <f t="shared" si="75"/>
        <v>0.5</v>
      </c>
      <c r="M184" s="2">
        <f t="shared" si="76"/>
        <v>2458666.7708333335</v>
      </c>
      <c r="N184" s="3">
        <f t="shared" si="77"/>
        <v>0.19498345881816534</v>
      </c>
      <c r="P184">
        <f t="shared" si="78"/>
        <v>100.02109309727712</v>
      </c>
      <c r="Q184">
        <f t="shared" si="79"/>
        <v>7376.7484438698275</v>
      </c>
      <c r="R184">
        <f t="shared" si="80"/>
        <v>1.6700432663391475E-2</v>
      </c>
      <c r="S184">
        <f t="shared" si="81"/>
        <v>0.10632958182279148</v>
      </c>
      <c r="T184">
        <f t="shared" si="82"/>
        <v>100.12742267909991</v>
      </c>
      <c r="U184">
        <f t="shared" si="83"/>
        <v>7376.8547734516505</v>
      </c>
      <c r="V184">
        <f t="shared" si="84"/>
        <v>1.0166754574604673</v>
      </c>
      <c r="W184">
        <f t="shared" si="85"/>
        <v>100.11718445476748</v>
      </c>
      <c r="X184">
        <f t="shared" si="86"/>
        <v>23.436755511217843</v>
      </c>
      <c r="Y184">
        <f t="shared" si="87"/>
        <v>23.43596802043389</v>
      </c>
      <c r="Z184">
        <f t="shared" si="88"/>
        <v>101.00551526956937</v>
      </c>
      <c r="AA184">
        <f t="shared" si="89"/>
        <v>23.05032862577092</v>
      </c>
      <c r="AB184">
        <f t="shared" si="90"/>
        <v>4.3021980753375329E-2</v>
      </c>
      <c r="AC184">
        <f t="shared" si="91"/>
        <v>-3.9759148759119767</v>
      </c>
      <c r="AD184">
        <f t="shared" si="92"/>
        <v>106.05340383194789</v>
      </c>
      <c r="AE184" s="7">
        <f t="shared" si="93"/>
        <v>0.51943092421938331</v>
      </c>
      <c r="AF184">
        <f t="shared" si="69"/>
        <v>692.01946912408812</v>
      </c>
      <c r="AG184">
        <f t="shared" si="94"/>
        <v>-6.9951327189779704</v>
      </c>
      <c r="AH184">
        <f t="shared" si="70"/>
        <v>10.276667419038574</v>
      </c>
      <c r="AI184">
        <f t="shared" si="95"/>
        <v>79.723332580961426</v>
      </c>
      <c r="AJ184">
        <f t="shared" si="96"/>
        <v>2.9260285013393179E-3</v>
      </c>
      <c r="AK184">
        <f t="shared" si="97"/>
        <v>79.726258609462761</v>
      </c>
      <c r="AL184">
        <f t="shared" si="71"/>
        <v>141.08667192918773</v>
      </c>
    </row>
    <row r="185" spans="4:38" x14ac:dyDescent="0.25">
      <c r="D185" s="1">
        <f t="shared" si="98"/>
        <v>43649</v>
      </c>
      <c r="E185" s="11">
        <f t="shared" si="72"/>
        <v>0.12234410064755442</v>
      </c>
      <c r="F185" s="7">
        <f t="shared" si="66"/>
        <v>0.22512691468242615</v>
      </c>
      <c r="G185" s="7">
        <f t="shared" si="67"/>
        <v>0.81399565854293932</v>
      </c>
      <c r="H185">
        <f t="shared" si="68"/>
        <v>847.97099115913886</v>
      </c>
      <c r="I185">
        <f t="shared" si="73"/>
        <v>592.02900884086114</v>
      </c>
      <c r="J185" s="8">
        <f t="shared" si="74"/>
        <v>0.10278281403487173</v>
      </c>
      <c r="L185" s="7">
        <f t="shared" si="75"/>
        <v>0.5</v>
      </c>
      <c r="M185" s="2">
        <f t="shared" si="76"/>
        <v>2458667.7708333335</v>
      </c>
      <c r="N185" s="3">
        <f t="shared" si="77"/>
        <v>0.19501083732603663</v>
      </c>
      <c r="P185">
        <f t="shared" si="78"/>
        <v>101.00674046067797</v>
      </c>
      <c r="Q185">
        <f t="shared" si="79"/>
        <v>7377.7340441499091</v>
      </c>
      <c r="R185">
        <f t="shared" si="80"/>
        <v>1.6700431511128305E-2</v>
      </c>
      <c r="S185">
        <f t="shared" si="81"/>
        <v>7.4118559204296219E-2</v>
      </c>
      <c r="T185">
        <f t="shared" si="82"/>
        <v>101.08085901988227</v>
      </c>
      <c r="U185">
        <f t="shared" si="83"/>
        <v>7377.8081627091133</v>
      </c>
      <c r="V185">
        <f t="shared" si="84"/>
        <v>1.016688833168911</v>
      </c>
      <c r="W185">
        <f t="shared" si="85"/>
        <v>101.07061943852976</v>
      </c>
      <c r="X185">
        <f t="shared" si="86"/>
        <v>23.436755155182986</v>
      </c>
      <c r="Y185">
        <f t="shared" si="87"/>
        <v>23.435969916007704</v>
      </c>
      <c r="Z185">
        <f t="shared" si="88"/>
        <v>102.038113480193</v>
      </c>
      <c r="AA185">
        <f t="shared" si="89"/>
        <v>22.974588304792714</v>
      </c>
      <c r="AB185">
        <f t="shared" si="90"/>
        <v>4.3021987910799399E-2</v>
      </c>
      <c r="AC185">
        <f t="shared" si="91"/>
        <v>-4.1636367222632167</v>
      </c>
      <c r="AD185">
        <f t="shared" si="92"/>
        <v>105.99637389489236</v>
      </c>
      <c r="AE185" s="7">
        <f t="shared" si="93"/>
        <v>0.51956128661268275</v>
      </c>
      <c r="AF185">
        <f t="shared" si="69"/>
        <v>691.83174727773689</v>
      </c>
      <c r="AG185">
        <f t="shared" si="94"/>
        <v>-7.0420631805657763</v>
      </c>
      <c r="AH185">
        <f t="shared" si="70"/>
        <v>10.363385086417241</v>
      </c>
      <c r="AI185">
        <f t="shared" si="95"/>
        <v>79.636614913582761</v>
      </c>
      <c r="AJ185">
        <f t="shared" si="96"/>
        <v>2.9512617486108315E-3</v>
      </c>
      <c r="AK185">
        <f t="shared" si="97"/>
        <v>79.639566175331368</v>
      </c>
      <c r="AL185">
        <f t="shared" si="71"/>
        <v>141.13737772656799</v>
      </c>
    </row>
    <row r="186" spans="4:38" x14ac:dyDescent="0.25">
      <c r="D186" s="1">
        <f t="shared" si="98"/>
        <v>43650</v>
      </c>
      <c r="E186" s="11">
        <f t="shared" si="72"/>
        <v>0.12255712428353648</v>
      </c>
      <c r="F186" s="7">
        <f t="shared" si="66"/>
        <v>0.22542600082074635</v>
      </c>
      <c r="G186" s="7">
        <f t="shared" si="67"/>
        <v>0.81395049467190683</v>
      </c>
      <c r="H186">
        <f t="shared" si="68"/>
        <v>847.47527114567117</v>
      </c>
      <c r="I186">
        <f t="shared" si="73"/>
        <v>592.52472885432883</v>
      </c>
      <c r="J186" s="8">
        <f t="shared" si="74"/>
        <v>0.10286887653720987</v>
      </c>
      <c r="L186" s="7">
        <f t="shared" si="75"/>
        <v>0.5</v>
      </c>
      <c r="M186" s="2">
        <f t="shared" si="76"/>
        <v>2458668.7708333335</v>
      </c>
      <c r="N186" s="3">
        <f t="shared" si="77"/>
        <v>0.19503821583390796</v>
      </c>
      <c r="P186">
        <f t="shared" si="78"/>
        <v>101.99238782407974</v>
      </c>
      <c r="Q186">
        <f t="shared" si="79"/>
        <v>7378.7196444299934</v>
      </c>
      <c r="R186">
        <f t="shared" si="80"/>
        <v>1.6700430358864947E-2</v>
      </c>
      <c r="S186">
        <f t="shared" si="81"/>
        <v>4.1886929070328399E-2</v>
      </c>
      <c r="T186">
        <f t="shared" si="82"/>
        <v>102.03427475315007</v>
      </c>
      <c r="U186">
        <f t="shared" si="83"/>
        <v>7378.7615313590641</v>
      </c>
      <c r="V186">
        <f t="shared" si="84"/>
        <v>1.0166974315874213</v>
      </c>
      <c r="W186">
        <f t="shared" si="85"/>
        <v>102.02403381866363</v>
      </c>
      <c r="X186">
        <f t="shared" si="86"/>
        <v>23.43675479914813</v>
      </c>
      <c r="Y186">
        <f t="shared" si="87"/>
        <v>23.435971812252248</v>
      </c>
      <c r="Z186">
        <f t="shared" si="88"/>
        <v>103.06948175295804</v>
      </c>
      <c r="AA186">
        <f t="shared" si="89"/>
        <v>22.892170038355548</v>
      </c>
      <c r="AB186">
        <f t="shared" si="90"/>
        <v>4.3021995070756693E-2</v>
      </c>
      <c r="AC186">
        <f t="shared" si="91"/>
        <v>-4.346460754710364</v>
      </c>
      <c r="AD186">
        <f t="shared" si="92"/>
        <v>105.9344088932089</v>
      </c>
      <c r="AE186" s="7">
        <f t="shared" si="93"/>
        <v>0.5196882477463266</v>
      </c>
      <c r="AF186">
        <f t="shared" si="69"/>
        <v>691.64892324528955</v>
      </c>
      <c r="AG186">
        <f t="shared" si="94"/>
        <v>-7.087769188677612</v>
      </c>
      <c r="AH186">
        <f t="shared" si="70"/>
        <v>10.454903862132038</v>
      </c>
      <c r="AI186">
        <f t="shared" si="95"/>
        <v>79.545096137867958</v>
      </c>
      <c r="AJ186">
        <f t="shared" si="96"/>
        <v>2.9779071298863796E-3</v>
      </c>
      <c r="AK186">
        <f t="shared" si="97"/>
        <v>79.548074044997847</v>
      </c>
      <c r="AL186">
        <f t="shared" si="71"/>
        <v>141.21345542972983</v>
      </c>
    </row>
    <row r="187" spans="4:38" x14ac:dyDescent="0.25">
      <c r="D187" s="1">
        <f t="shared" si="98"/>
        <v>43651</v>
      </c>
      <c r="E187" s="11">
        <f t="shared" si="72"/>
        <v>0.12277329623507394</v>
      </c>
      <c r="F187" s="7">
        <f t="shared" si="66"/>
        <v>0.22573502180654542</v>
      </c>
      <c r="G187" s="7">
        <f t="shared" si="67"/>
        <v>0.81388811952065954</v>
      </c>
      <c r="H187">
        <f t="shared" si="68"/>
        <v>846.94046070832428</v>
      </c>
      <c r="I187">
        <f t="shared" si="73"/>
        <v>593.05953929167572</v>
      </c>
      <c r="J187" s="8">
        <f t="shared" si="74"/>
        <v>0.10296172557147149</v>
      </c>
      <c r="L187" s="7">
        <f t="shared" si="75"/>
        <v>0.5</v>
      </c>
      <c r="M187" s="2">
        <f t="shared" si="76"/>
        <v>2458669.7708333335</v>
      </c>
      <c r="N187" s="3">
        <f t="shared" si="77"/>
        <v>0.19506559434177928</v>
      </c>
      <c r="P187">
        <f t="shared" si="78"/>
        <v>102.97803518748333</v>
      </c>
      <c r="Q187">
        <f t="shared" si="79"/>
        <v>7379.7052447100768</v>
      </c>
      <c r="R187">
        <f t="shared" si="80"/>
        <v>1.6700429206601395E-2</v>
      </c>
      <c r="S187">
        <f t="shared" si="81"/>
        <v>9.6436551835150115E-3</v>
      </c>
      <c r="T187">
        <f t="shared" si="82"/>
        <v>102.98767884266684</v>
      </c>
      <c r="U187">
        <f t="shared" si="83"/>
        <v>7379.7148883652608</v>
      </c>
      <c r="V187">
        <f t="shared" si="84"/>
        <v>1.0167012504169111</v>
      </c>
      <c r="W187">
        <f t="shared" si="85"/>
        <v>102.97743655893375</v>
      </c>
      <c r="X187">
        <f t="shared" si="86"/>
        <v>23.436754443113273</v>
      </c>
      <c r="Y187">
        <f t="shared" si="87"/>
        <v>23.435973709165605</v>
      </c>
      <c r="Z187">
        <f t="shared" si="88"/>
        <v>104.0995349334886</v>
      </c>
      <c r="AA187">
        <f t="shared" si="89"/>
        <v>22.803108199905459</v>
      </c>
      <c r="AB187">
        <f t="shared" si="90"/>
        <v>4.3022002233239987E-2</v>
      </c>
      <c r="AC187">
        <f t="shared" si="91"/>
        <v>-4.5240457555875118</v>
      </c>
      <c r="AD187">
        <f t="shared" si="92"/>
        <v>105.86755758854054</v>
      </c>
      <c r="AE187" s="7">
        <f t="shared" si="93"/>
        <v>0.51981157066360251</v>
      </c>
      <c r="AF187">
        <f t="shared" si="69"/>
        <v>691.47133824441244</v>
      </c>
      <c r="AG187">
        <f t="shared" si="94"/>
        <v>-7.1321654388968909</v>
      </c>
      <c r="AH187">
        <f t="shared" si="70"/>
        <v>10.55117146283062</v>
      </c>
      <c r="AI187">
        <f t="shared" si="95"/>
        <v>79.448828537169376</v>
      </c>
      <c r="AJ187">
        <f t="shared" si="96"/>
        <v>3.0059520106059424E-3</v>
      </c>
      <c r="AK187">
        <f t="shared" si="97"/>
        <v>79.451834489179987</v>
      </c>
      <c r="AL187">
        <f t="shared" si="71"/>
        <v>141.31437631542212</v>
      </c>
    </row>
    <row r="188" spans="4:38" x14ac:dyDescent="0.25">
      <c r="D188" s="1">
        <f t="shared" si="98"/>
        <v>43652</v>
      </c>
      <c r="E188" s="11">
        <f t="shared" si="72"/>
        <v>0.12299231308787779</v>
      </c>
      <c r="F188" s="7">
        <f t="shared" si="66"/>
        <v>0.22605360202827396</v>
      </c>
      <c r="G188" s="7">
        <f t="shared" si="67"/>
        <v>0.81380844626668924</v>
      </c>
      <c r="H188">
        <f t="shared" si="68"/>
        <v>846.36697570331808</v>
      </c>
      <c r="I188">
        <f t="shared" si="73"/>
        <v>593.63302429668192</v>
      </c>
      <c r="J188" s="8">
        <f t="shared" si="74"/>
        <v>0.10306128894039616</v>
      </c>
      <c r="L188" s="7">
        <f t="shared" si="75"/>
        <v>0.5</v>
      </c>
      <c r="M188" s="2">
        <f t="shared" si="76"/>
        <v>2458670.7708333335</v>
      </c>
      <c r="N188" s="3">
        <f t="shared" si="77"/>
        <v>0.1950929728496506</v>
      </c>
      <c r="P188">
        <f t="shared" si="78"/>
        <v>103.96368255088601</v>
      </c>
      <c r="Q188">
        <f t="shared" si="79"/>
        <v>7380.6908449901593</v>
      </c>
      <c r="R188">
        <f t="shared" si="80"/>
        <v>1.6700428054337656E-2</v>
      </c>
      <c r="S188">
        <f t="shared" si="81"/>
        <v>-2.2602296064726898E-2</v>
      </c>
      <c r="T188">
        <f t="shared" si="82"/>
        <v>103.94108025482127</v>
      </c>
      <c r="U188">
        <f t="shared" si="83"/>
        <v>7380.6682426940943</v>
      </c>
      <c r="V188">
        <f t="shared" si="84"/>
        <v>1.0167002886366818</v>
      </c>
      <c r="W188">
        <f t="shared" si="85"/>
        <v>103.93083662573001</v>
      </c>
      <c r="X188">
        <f t="shared" si="86"/>
        <v>23.436754087078416</v>
      </c>
      <c r="Y188">
        <f t="shared" si="87"/>
        <v>23.435975606745849</v>
      </c>
      <c r="Z188">
        <f t="shared" si="88"/>
        <v>105.12818999415154</v>
      </c>
      <c r="AA188">
        <f t="shared" si="89"/>
        <v>22.707439559970638</v>
      </c>
      <c r="AB188">
        <f t="shared" si="90"/>
        <v>4.3022009398241995E-2</v>
      </c>
      <c r="AC188">
        <f t="shared" si="91"/>
        <v>-4.6960587723734575</v>
      </c>
      <c r="AD188">
        <f t="shared" si="92"/>
        <v>105.79587196291476</v>
      </c>
      <c r="AE188" s="7">
        <f t="shared" si="93"/>
        <v>0.5199310241474816</v>
      </c>
      <c r="AF188">
        <f t="shared" si="69"/>
        <v>691.29932522762647</v>
      </c>
      <c r="AG188">
        <f t="shared" si="94"/>
        <v>-7.1751686930933829</v>
      </c>
      <c r="AH188">
        <f t="shared" si="70"/>
        <v>10.65214037319088</v>
      </c>
      <c r="AI188">
        <f t="shared" si="95"/>
        <v>79.347859626809125</v>
      </c>
      <c r="AJ188">
        <f t="shared" si="96"/>
        <v>3.0353852856385131E-3</v>
      </c>
      <c r="AK188">
        <f t="shared" si="97"/>
        <v>79.350895012094767</v>
      </c>
      <c r="AL188">
        <f t="shared" si="71"/>
        <v>141.43955379552204</v>
      </c>
    </row>
    <row r="189" spans="4:38" x14ac:dyDescent="0.25">
      <c r="D189" s="1">
        <f t="shared" si="98"/>
        <v>43653</v>
      </c>
      <c r="E189" s="11">
        <f t="shared" si="72"/>
        <v>0.1232138732491985</v>
      </c>
      <c r="F189" s="7">
        <f t="shared" si="66"/>
        <v>0.22638136341384912</v>
      </c>
      <c r="G189" s="7">
        <f t="shared" si="67"/>
        <v>0.81371140275524667</v>
      </c>
      <c r="H189">
        <f t="shared" si="68"/>
        <v>845.7552566516124</v>
      </c>
      <c r="I189">
        <f t="shared" si="73"/>
        <v>594.2447433483876</v>
      </c>
      <c r="J189" s="8">
        <f t="shared" si="74"/>
        <v>0.10316749016465063</v>
      </c>
      <c r="L189" s="7">
        <f t="shared" si="75"/>
        <v>0.5</v>
      </c>
      <c r="M189" s="2">
        <f t="shared" si="76"/>
        <v>2458671.7708333335</v>
      </c>
      <c r="N189" s="3">
        <f t="shared" si="77"/>
        <v>0.19512035135752193</v>
      </c>
      <c r="P189">
        <f t="shared" si="78"/>
        <v>104.94932991428959</v>
      </c>
      <c r="Q189">
        <f t="shared" si="79"/>
        <v>7381.6764452702428</v>
      </c>
      <c r="R189">
        <f t="shared" si="80"/>
        <v>1.6700426902073726E-2</v>
      </c>
      <c r="S189">
        <f t="shared" si="81"/>
        <v>-5.4841957679471073E-2</v>
      </c>
      <c r="T189">
        <f t="shared" si="82"/>
        <v>104.89448795661012</v>
      </c>
      <c r="U189">
        <f t="shared" si="83"/>
        <v>7381.6216033125629</v>
      </c>
      <c r="V189">
        <f t="shared" si="84"/>
        <v>1.0166945465046084</v>
      </c>
      <c r="W189">
        <f t="shared" si="85"/>
        <v>104.8842429860503</v>
      </c>
      <c r="X189">
        <f t="shared" si="86"/>
        <v>23.436753731043563</v>
      </c>
      <c r="Y189">
        <f t="shared" si="87"/>
        <v>23.435977504991055</v>
      </c>
      <c r="Z189">
        <f t="shared" si="88"/>
        <v>106.15536616204919</v>
      </c>
      <c r="AA189">
        <f t="shared" si="89"/>
        <v>22.605203238909876</v>
      </c>
      <c r="AB189">
        <f t="shared" si="90"/>
        <v>4.3022016565755453E-2</v>
      </c>
      <c r="AC189">
        <f t="shared" si="91"/>
        <v>-4.8621756417490039</v>
      </c>
      <c r="AD189">
        <f t="shared" si="92"/>
        <v>105.71940708145155</v>
      </c>
      <c r="AE189" s="7">
        <f t="shared" si="93"/>
        <v>0.52004638308454787</v>
      </c>
      <c r="AF189">
        <f t="shared" si="69"/>
        <v>691.13320835825107</v>
      </c>
      <c r="AG189">
        <f t="shared" si="94"/>
        <v>-7.2166979104372331</v>
      </c>
      <c r="AH189">
        <f t="shared" si="70"/>
        <v>10.757767711442405</v>
      </c>
      <c r="AI189">
        <f t="shared" si="95"/>
        <v>79.242232288557602</v>
      </c>
      <c r="AJ189">
        <f t="shared" si="96"/>
        <v>3.0661973457687393E-3</v>
      </c>
      <c r="AK189">
        <f t="shared" si="97"/>
        <v>79.245298485903376</v>
      </c>
      <c r="AL189">
        <f t="shared" si="71"/>
        <v>141.58834942497026</v>
      </c>
    </row>
    <row r="190" spans="4:38" x14ac:dyDescent="0.25">
      <c r="D190" s="1">
        <f t="shared" si="98"/>
        <v>43654</v>
      </c>
      <c r="E190" s="11">
        <f t="shared" si="72"/>
        <v>0.12343767749543411</v>
      </c>
      <c r="F190" s="7">
        <f t="shared" si="66"/>
        <v>0.22671792617733852</v>
      </c>
      <c r="G190" s="7">
        <f t="shared" si="67"/>
        <v>0.81359693144972089</v>
      </c>
      <c r="H190">
        <f t="shared" si="68"/>
        <v>845.10576759223056</v>
      </c>
      <c r="I190">
        <f t="shared" si="73"/>
        <v>594.89423240776944</v>
      </c>
      <c r="J190" s="8">
        <f t="shared" si="74"/>
        <v>0.10328024868190441</v>
      </c>
      <c r="L190" s="7">
        <f t="shared" si="75"/>
        <v>0.5</v>
      </c>
      <c r="M190" s="2">
        <f t="shared" si="76"/>
        <v>2458672.7708333335</v>
      </c>
      <c r="N190" s="3">
        <f t="shared" si="77"/>
        <v>0.19514772986539325</v>
      </c>
      <c r="P190">
        <f t="shared" si="78"/>
        <v>105.93497727769409</v>
      </c>
      <c r="Q190">
        <f t="shared" si="79"/>
        <v>7382.6620455503262</v>
      </c>
      <c r="R190">
        <f t="shared" si="80"/>
        <v>1.6700425749809608E-2</v>
      </c>
      <c r="S190">
        <f t="shared" si="81"/>
        <v>-8.7066364087614201E-2</v>
      </c>
      <c r="T190">
        <f t="shared" si="82"/>
        <v>105.84791091360647</v>
      </c>
      <c r="U190">
        <f t="shared" si="83"/>
        <v>7382.5749791862381</v>
      </c>
      <c r="V190">
        <f t="shared" si="84"/>
        <v>1.016684025557093</v>
      </c>
      <c r="W190">
        <f t="shared" si="85"/>
        <v>105.83766460546883</v>
      </c>
      <c r="X190">
        <f t="shared" si="86"/>
        <v>23.436753375008706</v>
      </c>
      <c r="Y190">
        <f t="shared" si="87"/>
        <v>23.435979403899292</v>
      </c>
      <c r="Z190">
        <f t="shared" si="88"/>
        <v>107.18098504058791</v>
      </c>
      <c r="AA190">
        <f t="shared" si="89"/>
        <v>22.496440657334968</v>
      </c>
      <c r="AB190">
        <f t="shared" si="90"/>
        <v>4.3022023735773067E-2</v>
      </c>
      <c r="AC190">
        <f t="shared" si="91"/>
        <v>-5.0220814914826626</v>
      </c>
      <c r="AD190">
        <f t="shared" si="92"/>
        <v>105.63822094902882</v>
      </c>
      <c r="AE190" s="7">
        <f t="shared" si="93"/>
        <v>0.52015742881352967</v>
      </c>
      <c r="AF190">
        <f t="shared" si="69"/>
        <v>690.97330250851724</v>
      </c>
      <c r="AG190">
        <f t="shared" si="94"/>
        <v>-7.2566743728706911</v>
      </c>
      <c r="AH190">
        <f t="shared" si="70"/>
        <v>10.868015058135056</v>
      </c>
      <c r="AI190">
        <f t="shared" si="95"/>
        <v>79.131984941864943</v>
      </c>
      <c r="AJ190">
        <f t="shared" si="96"/>
        <v>3.0983800341938951E-3</v>
      </c>
      <c r="AK190">
        <f t="shared" si="97"/>
        <v>79.135083321899131</v>
      </c>
      <c r="AL190">
        <f t="shared" si="71"/>
        <v>141.76007878200119</v>
      </c>
    </row>
    <row r="191" spans="4:38" x14ac:dyDescent="0.25">
      <c r="D191" s="1">
        <f t="shared" si="98"/>
        <v>43655</v>
      </c>
      <c r="E191" s="11">
        <f t="shared" si="72"/>
        <v>0.1236634295109458</v>
      </c>
      <c r="F191" s="7">
        <f t="shared" si="66"/>
        <v>0.22706290956423808</v>
      </c>
      <c r="G191" s="7">
        <f t="shared" si="67"/>
        <v>0.81346498935106903</v>
      </c>
      <c r="H191">
        <f t="shared" si="68"/>
        <v>844.41899489303648</v>
      </c>
      <c r="I191">
        <f t="shared" si="73"/>
        <v>595.58100510696352</v>
      </c>
      <c r="J191" s="8">
        <f t="shared" si="74"/>
        <v>0.10339948005329228</v>
      </c>
      <c r="L191" s="7">
        <f t="shared" si="75"/>
        <v>0.5</v>
      </c>
      <c r="M191" s="2">
        <f t="shared" si="76"/>
        <v>2458673.7708333335</v>
      </c>
      <c r="N191" s="3">
        <f t="shared" si="77"/>
        <v>0.19517510837326457</v>
      </c>
      <c r="P191">
        <f t="shared" si="78"/>
        <v>106.92062464109858</v>
      </c>
      <c r="Q191">
        <f t="shared" si="79"/>
        <v>7383.6476458304078</v>
      </c>
      <c r="R191">
        <f t="shared" si="80"/>
        <v>1.6700424597545296E-2</v>
      </c>
      <c r="S191">
        <f t="shared" si="81"/>
        <v>-0.11926655316363717</v>
      </c>
      <c r="T191">
        <f t="shared" si="82"/>
        <v>106.80135808793494</v>
      </c>
      <c r="U191">
        <f t="shared" si="83"/>
        <v>7383.5283792772443</v>
      </c>
      <c r="V191">
        <f t="shared" si="84"/>
        <v>1.0166687286087857</v>
      </c>
      <c r="W191">
        <f t="shared" si="85"/>
        <v>106.79111044611139</v>
      </c>
      <c r="X191">
        <f t="shared" si="86"/>
        <v>23.43675301897385</v>
      </c>
      <c r="Y191">
        <f t="shared" si="87"/>
        <v>23.43598130346864</v>
      </c>
      <c r="Z191">
        <f t="shared" si="88"/>
        <v>108.20497072440364</v>
      </c>
      <c r="AA191">
        <f t="shared" si="89"/>
        <v>22.381195484378448</v>
      </c>
      <c r="AB191">
        <f t="shared" si="90"/>
        <v>4.3022030908287601E-2</v>
      </c>
      <c r="AC191">
        <f t="shared" si="91"/>
        <v>-5.1754712190210217</v>
      </c>
      <c r="AD191">
        <f t="shared" si="92"/>
        <v>105.55237436162956</v>
      </c>
      <c r="AE191" s="7">
        <f t="shared" si="93"/>
        <v>0.52026394945765353</v>
      </c>
      <c r="AF191">
        <f t="shared" si="69"/>
        <v>690.81991278097894</v>
      </c>
      <c r="AG191">
        <f t="shared" si="94"/>
        <v>-7.2950218047552653</v>
      </c>
      <c r="AH191">
        <f t="shared" si="70"/>
        <v>10.982848252850337</v>
      </c>
      <c r="AI191">
        <f t="shared" si="95"/>
        <v>79.017151747149668</v>
      </c>
      <c r="AJ191">
        <f t="shared" si="96"/>
        <v>3.1319265943345375E-3</v>
      </c>
      <c r="AK191">
        <f t="shared" si="97"/>
        <v>79.020283673744004</v>
      </c>
      <c r="AL191">
        <f t="shared" si="71"/>
        <v>141.95401717957793</v>
      </c>
    </row>
    <row r="192" spans="4:38" x14ac:dyDescent="0.25">
      <c r="D192" s="1">
        <f t="shared" si="98"/>
        <v>43656</v>
      </c>
      <c r="E192" s="11">
        <f t="shared" si="72"/>
        <v>0.12389083641633877</v>
      </c>
      <c r="F192" s="7">
        <f t="shared" si="66"/>
        <v>0.22741593259257706</v>
      </c>
      <c r="G192" s="7">
        <f t="shared" si="67"/>
        <v>0.81331554788762395</v>
      </c>
      <c r="H192">
        <f t="shared" si="68"/>
        <v>843.69544602486746</v>
      </c>
      <c r="I192">
        <f t="shared" si="73"/>
        <v>596.30455397513254</v>
      </c>
      <c r="J192" s="8">
        <f t="shared" si="74"/>
        <v>0.10352509617623828</v>
      </c>
      <c r="L192" s="7">
        <f t="shared" si="75"/>
        <v>0.5</v>
      </c>
      <c r="M192" s="2">
        <f t="shared" si="76"/>
        <v>2458674.7708333335</v>
      </c>
      <c r="N192" s="3">
        <f t="shared" si="77"/>
        <v>0.19520248688113589</v>
      </c>
      <c r="P192">
        <f t="shared" si="78"/>
        <v>107.90627200450399</v>
      </c>
      <c r="Q192">
        <f t="shared" si="79"/>
        <v>7384.6332461104903</v>
      </c>
      <c r="R192">
        <f t="shared" si="80"/>
        <v>1.6700423445280797E-2</v>
      </c>
      <c r="S192">
        <f t="shared" si="81"/>
        <v>-0.15143356825510729</v>
      </c>
      <c r="T192">
        <f t="shared" si="82"/>
        <v>107.75483843624889</v>
      </c>
      <c r="U192">
        <f t="shared" si="83"/>
        <v>7384.4818125422353</v>
      </c>
      <c r="V192">
        <f t="shared" si="84"/>
        <v>1.0166486597520736</v>
      </c>
      <c r="W192">
        <f t="shared" si="85"/>
        <v>107.74458946463247</v>
      </c>
      <c r="X192">
        <f t="shared" si="86"/>
        <v>23.436752662938996</v>
      </c>
      <c r="Y192">
        <f t="shared" si="87"/>
        <v>23.435983203697173</v>
      </c>
      <c r="Z192">
        <f t="shared" si="88"/>
        <v>109.22724990743151</v>
      </c>
      <c r="AA192">
        <f t="shared" si="89"/>
        <v>22.259513583985022</v>
      </c>
      <c r="AB192">
        <f t="shared" si="90"/>
        <v>4.3022038083291782E-2</v>
      </c>
      <c r="AC192">
        <f t="shared" si="91"/>
        <v>-5.322049945744789</v>
      </c>
      <c r="AD192">
        <f t="shared" si="92"/>
        <v>105.46193075310843</v>
      </c>
      <c r="AE192" s="7">
        <f t="shared" si="93"/>
        <v>0.52036574024010052</v>
      </c>
      <c r="AF192">
        <f t="shared" si="69"/>
        <v>690.67333405425529</v>
      </c>
      <c r="AG192">
        <f t="shared" si="94"/>
        <v>-7.3316664864361769</v>
      </c>
      <c r="AH192">
        <f t="shared" si="70"/>
        <v>11.102237163474314</v>
      </c>
      <c r="AI192">
        <f t="shared" si="95"/>
        <v>78.897762836525686</v>
      </c>
      <c r="AJ192">
        <f t="shared" si="96"/>
        <v>3.1668316102402886E-3</v>
      </c>
      <c r="AK192">
        <f t="shared" si="97"/>
        <v>78.90092966813593</v>
      </c>
      <c r="AL192">
        <f t="shared" si="71"/>
        <v>142.16940517490468</v>
      </c>
    </row>
    <row r="193" spans="4:38" x14ac:dyDescent="0.25">
      <c r="D193" s="1">
        <f t="shared" si="98"/>
        <v>43657</v>
      </c>
      <c r="E193" s="11">
        <f t="shared" si="72"/>
        <v>0.12411960928451415</v>
      </c>
      <c r="F193" s="7">
        <f t="shared" si="66"/>
        <v>0.22777661478712474</v>
      </c>
      <c r="G193" s="7">
        <f t="shared" si="67"/>
        <v>0.81314859277668239</v>
      </c>
      <c r="H193">
        <f t="shared" si="68"/>
        <v>842.93564830496302</v>
      </c>
      <c r="I193">
        <f t="shared" si="73"/>
        <v>597.06435169503698</v>
      </c>
      <c r="J193" s="8">
        <f t="shared" si="74"/>
        <v>0.10365700550261059</v>
      </c>
      <c r="L193" s="7">
        <f t="shared" si="75"/>
        <v>0.5</v>
      </c>
      <c r="M193" s="2">
        <f t="shared" si="76"/>
        <v>2458675.7708333335</v>
      </c>
      <c r="N193" s="3">
        <f t="shared" si="77"/>
        <v>0.19522986538900722</v>
      </c>
      <c r="P193">
        <f t="shared" si="78"/>
        <v>108.8919193679094</v>
      </c>
      <c r="Q193">
        <f t="shared" si="79"/>
        <v>7385.6188463905728</v>
      </c>
      <c r="R193">
        <f t="shared" si="80"/>
        <v>1.6700422293016111E-2</v>
      </c>
      <c r="S193">
        <f t="shared" si="81"/>
        <v>-0.18355846020792571</v>
      </c>
      <c r="T193">
        <f t="shared" si="82"/>
        <v>108.70836090770148</v>
      </c>
      <c r="U193">
        <f t="shared" si="83"/>
        <v>7385.4352879303651</v>
      </c>
      <c r="V193">
        <f t="shared" si="84"/>
        <v>1.0166238243563408</v>
      </c>
      <c r="W193">
        <f t="shared" si="85"/>
        <v>108.69811061018635</v>
      </c>
      <c r="X193">
        <f t="shared" si="86"/>
        <v>23.43675230690414</v>
      </c>
      <c r="Y193">
        <f t="shared" si="87"/>
        <v>23.435985104582958</v>
      </c>
      <c r="Z193">
        <f t="shared" si="88"/>
        <v>110.2477519839386</v>
      </c>
      <c r="AA193">
        <f t="shared" si="89"/>
        <v>22.131442959410023</v>
      </c>
      <c r="AB193">
        <f t="shared" si="90"/>
        <v>4.302204526077829E-2</v>
      </c>
      <c r="AC193">
        <f t="shared" si="91"/>
        <v>-5.4615334459411518</v>
      </c>
      <c r="AD193">
        <f t="shared" si="92"/>
        <v>105.36695603812038</v>
      </c>
      <c r="AE193" s="7">
        <f t="shared" si="93"/>
        <v>0.52046260378190357</v>
      </c>
      <c r="AF193">
        <f t="shared" si="69"/>
        <v>690.53385055405874</v>
      </c>
      <c r="AG193">
        <f t="shared" si="94"/>
        <v>-7.3665373614853138</v>
      </c>
      <c r="AH193">
        <f t="shared" si="70"/>
        <v>11.226155432520732</v>
      </c>
      <c r="AI193">
        <f t="shared" si="95"/>
        <v>78.773844567479273</v>
      </c>
      <c r="AJ193">
        <f t="shared" si="96"/>
        <v>3.2030909408352808E-3</v>
      </c>
      <c r="AK193">
        <f t="shared" si="97"/>
        <v>78.777047658420102</v>
      </c>
      <c r="AL193">
        <f t="shared" si="71"/>
        <v>142.40545385102371</v>
      </c>
    </row>
    <row r="194" spans="4:38" x14ac:dyDescent="0.25">
      <c r="D194" s="1">
        <f t="shared" si="98"/>
        <v>43658</v>
      </c>
      <c r="E194" s="11">
        <f t="shared" si="72"/>
        <v>0.12434946364287383</v>
      </c>
      <c r="F194" s="7">
        <f t="shared" ref="F194:F257" si="99">(AE194*1440-AD194*4)/1440</f>
        <v>0.22814457690405163</v>
      </c>
      <c r="G194" s="7">
        <f t="shared" ref="G194:G257" si="100">(AE194*1440+AD194*4)/1440</f>
        <v>0.81296412385934047</v>
      </c>
      <c r="H194">
        <f t="shared" ref="H194:H257" si="101">8*AD194</f>
        <v>842.14014761561589</v>
      </c>
      <c r="I194">
        <f t="shared" si="73"/>
        <v>597.85985238438411</v>
      </c>
      <c r="J194" s="8">
        <f t="shared" si="74"/>
        <v>0.1037951132611778</v>
      </c>
      <c r="L194" s="7">
        <f t="shared" si="75"/>
        <v>0.5</v>
      </c>
      <c r="M194" s="2">
        <f t="shared" si="76"/>
        <v>2458676.7708333335</v>
      </c>
      <c r="N194" s="3">
        <f t="shared" si="77"/>
        <v>0.19525724389687854</v>
      </c>
      <c r="P194">
        <f t="shared" si="78"/>
        <v>109.87756673131389</v>
      </c>
      <c r="Q194">
        <f t="shared" si="79"/>
        <v>7386.6044466706535</v>
      </c>
      <c r="R194">
        <f t="shared" si="80"/>
        <v>1.670042114075123E-2</v>
      </c>
      <c r="S194">
        <f t="shared" si="81"/>
        <v>-0.21563228939201559</v>
      </c>
      <c r="T194">
        <f t="shared" si="82"/>
        <v>109.66193444192187</v>
      </c>
      <c r="U194">
        <f t="shared" si="83"/>
        <v>7386.3888143812619</v>
      </c>
      <c r="V194">
        <f t="shared" si="84"/>
        <v>1.0165942290669916</v>
      </c>
      <c r="W194">
        <f t="shared" si="85"/>
        <v>109.65168282240334</v>
      </c>
      <c r="X194">
        <f t="shared" si="86"/>
        <v>23.436751950869287</v>
      </c>
      <c r="Y194">
        <f t="shared" si="87"/>
        <v>23.435987006124073</v>
      </c>
      <c r="Z194">
        <f t="shared" si="88"/>
        <v>111.26640914239427</v>
      </c>
      <c r="AA194">
        <f t="shared" si="89"/>
        <v>21.997033696108591</v>
      </c>
      <c r="AB194">
        <f t="shared" si="90"/>
        <v>4.3022052440739894E-2</v>
      </c>
      <c r="AC194">
        <f t="shared" si="91"/>
        <v>-5.5936485496423218</v>
      </c>
      <c r="AD194">
        <f t="shared" si="92"/>
        <v>105.26751845195199</v>
      </c>
      <c r="AE194" s="7">
        <f t="shared" si="93"/>
        <v>0.52055435038169606</v>
      </c>
      <c r="AF194">
        <f t="shared" ref="AF194:AF257" si="102">MOD(L194*1440+AC194+4*$B$3-60*$B$4,1440)</f>
        <v>690.40173545035759</v>
      </c>
      <c r="AG194">
        <f t="shared" si="94"/>
        <v>-7.3995661374106021</v>
      </c>
      <c r="AH194">
        <f t="shared" ref="AH194:AH257" si="103">DEGREES(ACOS(SIN(RADIANS($B$2))*SIN(RADIANS(AA194))+COS(RADIANS($B$2))*COS(RADIANS(AA194))*COS(RADIANS(AG194))))</f>
        <v>11.354580204809693</v>
      </c>
      <c r="AI194">
        <f t="shared" si="95"/>
        <v>78.645419795190307</v>
      </c>
      <c r="AJ194">
        <f t="shared" si="96"/>
        <v>3.240701649196296E-3</v>
      </c>
      <c r="AK194">
        <f t="shared" si="97"/>
        <v>78.648660496839497</v>
      </c>
      <c r="AL194">
        <f t="shared" ref="AL194:AL257" si="104">IF(AG194&gt;0,MOD(DEGREES(ACOS(((SIN(RADIANS($B$2))*COS(RADIANS(AH194)))-SIN(RADIANS(AA194)))/(COS(RADIANS($B$2))*SIN(RADIANS(AH194)))))+180,360),MOD(540-DEGREES(ACOS(((SIN(RADIANS($B$2))*COS(RADIANS(AH194)))-SIN(RADIANS(AA194)))/(COS(RADIANS($B$2))*SIN(RADIANS(AH194))))),360))</f>
        <v>142.66134985087507</v>
      </c>
    </row>
    <row r="195" spans="4:38" x14ac:dyDescent="0.25">
      <c r="D195" s="1">
        <f t="shared" si="98"/>
        <v>43659</v>
      </c>
      <c r="E195" s="11">
        <f t="shared" ref="E195:E258" si="105">F195-J195</f>
        <v>0.12458011996013572</v>
      </c>
      <c r="F195" s="7">
        <f t="shared" si="99"/>
        <v>0.22851944164348026</v>
      </c>
      <c r="G195" s="7">
        <f t="shared" si="100"/>
        <v>0.81276215491010217</v>
      </c>
      <c r="H195">
        <f t="shared" si="101"/>
        <v>841.30950710393552</v>
      </c>
      <c r="I195">
        <f t="shared" ref="I195:I258" si="106">1440-H195</f>
        <v>598.69049289606448</v>
      </c>
      <c r="J195" s="8">
        <f t="shared" ref="J195:J258" si="107">(I195/4)/1440</f>
        <v>0.10393932168334453</v>
      </c>
      <c r="L195" s="7">
        <f t="shared" ref="L195:L258" si="108">$B$5</f>
        <v>0.5</v>
      </c>
      <c r="M195" s="2">
        <f t="shared" ref="M195:M258" si="109">D195+2415018.5+L195-$B$4/24</f>
        <v>2458677.7708333335</v>
      </c>
      <c r="N195" s="3">
        <f t="shared" ref="N195:N258" si="110">(M195-2451545)/36525</f>
        <v>0.19528462240474986</v>
      </c>
      <c r="P195">
        <f t="shared" ref="P195:P258" si="111">MOD(280.46646+N195*(36000.76983 + N195*0.0003032),360)</f>
        <v>110.86321409472021</v>
      </c>
      <c r="Q195">
        <f t="shared" ref="Q195:Q258" si="112">357.52911+N195*(35999.05029 - 0.0001537*N195)</f>
        <v>7387.5900469507351</v>
      </c>
      <c r="R195">
        <f t="shared" ref="R195:R258" si="113">0.016708634-N195*(0.000042037+0.0000001267*N195)</f>
        <v>1.6700419988486162E-2</v>
      </c>
      <c r="S195">
        <f t="shared" ref="S195:S258" si="114">SIN(RADIANS(Q195))*(1.914602-N195*(0.004817+0.000014*N195))+SIN(RADIANS(2*Q195))*(0.019993-0.000101*N195)+SIN(RADIANS(3*Q195))*0.000289</f>
        <v>-0.24764612772697167</v>
      </c>
      <c r="T195">
        <f t="shared" ref="T195:T258" si="115">P195+S195</f>
        <v>110.61556796699324</v>
      </c>
      <c r="U195">
        <f t="shared" ref="U195:U258" si="116">Q195+S195</f>
        <v>7387.3424008230077</v>
      </c>
      <c r="V195">
        <f t="shared" ref="V195:V258" si="117">(1.000001018*(1-R195*R195))/(1+R195*COS(RADIANS(U195)))</f>
        <v>1.0165598818042456</v>
      </c>
      <c r="W195">
        <f t="shared" ref="W195:W258" si="118">T195-0.00569-0.00478*SIN(RADIANS(125.04-1934.136*N195))</f>
        <v>110.60531502936774</v>
      </c>
      <c r="X195">
        <f t="shared" ref="X195:X258" si="119">23+(26+((21.448-N195*(46.815+N195*(0.00059-N195*0.001813))))/60)/60</f>
        <v>23.43675159483443</v>
      </c>
      <c r="Y195">
        <f t="shared" ref="Y195:Y258" si="120">X195+0.00256*COS(RADIANS(125.04-1934.136*N195))</f>
        <v>23.435988908318581</v>
      </c>
      <c r="Z195">
        <f t="shared" ref="Z195:Z258" si="121">DEGREES(ATAN2(COS(RADIANS(W195)),COS(RADIANS(Y195))*SIN(RADIANS(W195))))</f>
        <v>112.28315645207115</v>
      </c>
      <c r="AA195">
        <f t="shared" ref="AA195:AA258" si="122">DEGREES(ASIN(SIN(RADIANS(Y195))*SIN(RADIANS(W195))))</f>
        <v>21.856337903203123</v>
      </c>
      <c r="AB195">
        <f t="shared" ref="AB195:AB258" si="123">TAN(RADIANS(Y195/2))*TAN(RADIANS(Y195/2))</f>
        <v>4.3022059623169261E-2</v>
      </c>
      <c r="AC195">
        <f t="shared" ref="AC195:AC258" si="124">4*DEGREES(AB195*SIN(2*RADIANS(P195))-2*R195*SIN(RADIANS(Q195))+4*R195*AB195*SIN(RADIANS(Q195))*COS(2*RADIANS(P195))-0.5*AB195*AB195*SIN(4*RADIANS(P195))-1.25*R195*R195*SIN(2*RADIANS(Q195)))</f>
        <v>-5.718133518579406</v>
      </c>
      <c r="AD195">
        <f t="shared" ref="AD195:AD258" si="125">DEGREES(ACOS(COS(RADIANS(90.833))/(COS(RADIANS($B$2))*COS(RADIANS(AA195)))-TAN(RADIANS($B$2))*TAN(RADIANS(AA195))))</f>
        <v>105.16368838799194</v>
      </c>
      <c r="AE195" s="7">
        <f t="shared" ref="AE195:AE258" si="126">(720-4*$B$3-AC195+$B$4*60)/1440</f>
        <v>0.52064079827679122</v>
      </c>
      <c r="AF195">
        <f t="shared" si="102"/>
        <v>690.27725048142065</v>
      </c>
      <c r="AG195">
        <f t="shared" ref="AG195:AG258" si="127">IF(AF195/4&lt;0,AF195/4+180,AF195/4-180)</f>
        <v>-7.4306873796448372</v>
      </c>
      <c r="AH195">
        <f t="shared" si="103"/>
        <v>11.487491840583619</v>
      </c>
      <c r="AI195">
        <f t="shared" ref="AI195:AI258" si="128">90-AH195</f>
        <v>78.512508159416385</v>
      </c>
      <c r="AJ195">
        <f t="shared" ref="AJ195:AJ258" si="129">IF(AI195&gt;85,0,IF(AI195&gt;5,58.1/TAN(RADIANS(AI195))-0.07/POWER(TAN(RADIANS(AI195)),3)+0.000086/POWER(TAN(RADIANS(AI195)),5),IF(AI195&gt;-0.575,1735+AI195*(-518.2+AI195*(103.4+AI195*(-12.79+AI195*0.711))),-20.772/TAN(RADIANS(AI195)))))/3600</f>
        <v>3.2796619279931048E-3</v>
      </c>
      <c r="AK195">
        <f t="shared" ref="AK195:AK258" si="130">AI195+AJ195</f>
        <v>78.515787821344375</v>
      </c>
      <c r="AL195">
        <f t="shared" si="104"/>
        <v>142.93626014974427</v>
      </c>
    </row>
    <row r="196" spans="4:38" x14ac:dyDescent="0.25">
      <c r="D196" s="1">
        <f t="shared" ref="D196:D259" si="131">D195+1</f>
        <v>43660</v>
      </c>
      <c r="E196" s="11">
        <f t="shared" si="105"/>
        <v>0.12481130411629557</v>
      </c>
      <c r="F196" s="7">
        <f t="shared" si="99"/>
        <v>0.22890083434745262</v>
      </c>
      <c r="G196" s="7">
        <f t="shared" si="100"/>
        <v>0.81254271342282447</v>
      </c>
      <c r="H196">
        <f t="shared" si="101"/>
        <v>840.44430586853537</v>
      </c>
      <c r="I196">
        <f t="shared" si="106"/>
        <v>599.55569413146463</v>
      </c>
      <c r="J196" s="8">
        <f t="shared" si="107"/>
        <v>0.10408953023115705</v>
      </c>
      <c r="L196" s="7">
        <f t="shared" si="108"/>
        <v>0.5</v>
      </c>
      <c r="M196" s="2">
        <f t="shared" si="109"/>
        <v>2458678.7708333335</v>
      </c>
      <c r="N196" s="3">
        <f t="shared" si="110"/>
        <v>0.19531200091262119</v>
      </c>
      <c r="P196">
        <f t="shared" si="111"/>
        <v>111.84886145812743</v>
      </c>
      <c r="Q196">
        <f t="shared" si="112"/>
        <v>7388.5756472308167</v>
      </c>
      <c r="R196">
        <f t="shared" si="113"/>
        <v>1.6700418836220903E-2</v>
      </c>
      <c r="S196">
        <f t="shared" si="114"/>
        <v>-0.27959106070746093</v>
      </c>
      <c r="T196">
        <f t="shared" si="115"/>
        <v>111.56927039741997</v>
      </c>
      <c r="U196">
        <f t="shared" si="116"/>
        <v>7388.2960561701093</v>
      </c>
      <c r="V196">
        <f t="shared" si="117"/>
        <v>1.0165207917616974</v>
      </c>
      <c r="W196">
        <f t="shared" si="118"/>
        <v>111.55901614558508</v>
      </c>
      <c r="X196">
        <f t="shared" si="119"/>
        <v>23.436751238799577</v>
      </c>
      <c r="Y196">
        <f t="shared" si="120"/>
        <v>23.435990811164565</v>
      </c>
      <c r="Z196">
        <f t="shared" si="121"/>
        <v>113.29793194229478</v>
      </c>
      <c r="AA196">
        <f t="shared" si="122"/>
        <v>21.709409653718836</v>
      </c>
      <c r="AB196">
        <f t="shared" si="123"/>
        <v>4.3022066808059159E-2</v>
      </c>
      <c r="AC196">
        <f t="shared" si="124"/>
        <v>-5.8347383945994773</v>
      </c>
      <c r="AD196">
        <f t="shared" si="125"/>
        <v>105.05553823356692</v>
      </c>
      <c r="AE196" s="7">
        <f t="shared" si="126"/>
        <v>0.52072177388513852</v>
      </c>
      <c r="AF196">
        <f t="shared" si="102"/>
        <v>690.16064560540053</v>
      </c>
      <c r="AG196">
        <f t="shared" si="127"/>
        <v>-7.459838598649867</v>
      </c>
      <c r="AH196">
        <f t="shared" si="103"/>
        <v>11.624873617889152</v>
      </c>
      <c r="AI196">
        <f t="shared" si="128"/>
        <v>78.375126382110849</v>
      </c>
      <c r="AJ196">
        <f t="shared" si="129"/>
        <v>3.3199710221492639E-3</v>
      </c>
      <c r="AK196">
        <f t="shared" si="130"/>
        <v>78.378446353133</v>
      </c>
      <c r="AL196">
        <f t="shared" si="104"/>
        <v>143.22933655679378</v>
      </c>
    </row>
    <row r="197" spans="4:38" x14ac:dyDescent="0.25">
      <c r="D197" s="1">
        <f t="shared" si="131"/>
        <v>43661</v>
      </c>
      <c r="E197" s="11">
        <f t="shared" si="105"/>
        <v>0.1250427478543765</v>
      </c>
      <c r="F197" s="7">
        <f t="shared" si="99"/>
        <v>0.22928838368097296</v>
      </c>
      <c r="G197" s="7">
        <f t="shared" si="100"/>
        <v>0.81230584037458708</v>
      </c>
      <c r="H197">
        <f t="shared" si="101"/>
        <v>839.54513763880436</v>
      </c>
      <c r="I197">
        <f t="shared" si="106"/>
        <v>600.45486236119564</v>
      </c>
      <c r="J197" s="8">
        <f t="shared" si="107"/>
        <v>0.10424563582659646</v>
      </c>
      <c r="L197" s="7">
        <f t="shared" si="108"/>
        <v>0.5</v>
      </c>
      <c r="M197" s="2">
        <f t="shared" si="109"/>
        <v>2458679.7708333335</v>
      </c>
      <c r="N197" s="3">
        <f t="shared" si="110"/>
        <v>0.19533937942049251</v>
      </c>
      <c r="P197">
        <f t="shared" si="111"/>
        <v>112.83450882153465</v>
      </c>
      <c r="Q197">
        <f t="shared" si="112"/>
        <v>7389.5612475108974</v>
      </c>
      <c r="R197">
        <f t="shared" si="113"/>
        <v>1.6700417683955453E-2</v>
      </c>
      <c r="S197">
        <f t="shared" si="114"/>
        <v>-0.31145818942885006</v>
      </c>
      <c r="T197">
        <f t="shared" si="115"/>
        <v>112.52305063210581</v>
      </c>
      <c r="U197">
        <f t="shared" si="116"/>
        <v>7389.2497893214686</v>
      </c>
      <c r="V197">
        <f t="shared" si="117"/>
        <v>1.0164769694046443</v>
      </c>
      <c r="W197">
        <f t="shared" si="118"/>
        <v>112.51279506996018</v>
      </c>
      <c r="X197">
        <f t="shared" si="119"/>
        <v>23.436750882764724</v>
      </c>
      <c r="Y197">
        <f t="shared" si="120"/>
        <v>23.435992714660088</v>
      </c>
      <c r="Z197">
        <f t="shared" si="121"/>
        <v>114.31067667432937</v>
      </c>
      <c r="AA197">
        <f t="shared" si="122"/>
        <v>21.556304923772668</v>
      </c>
      <c r="AB197">
        <f t="shared" si="123"/>
        <v>4.3022073995402296E-2</v>
      </c>
      <c r="AC197">
        <f t="shared" si="124"/>
        <v>-5.943225320003231</v>
      </c>
      <c r="AD197">
        <f t="shared" si="125"/>
        <v>104.94314220485055</v>
      </c>
      <c r="AE197" s="7">
        <f t="shared" si="126"/>
        <v>0.52079711202778001</v>
      </c>
      <c r="AF197">
        <f t="shared" si="102"/>
        <v>690.05215867999686</v>
      </c>
      <c r="AG197">
        <f t="shared" si="127"/>
        <v>-7.4869603300007839</v>
      </c>
      <c r="AH197">
        <f t="shared" si="103"/>
        <v>11.766711427784633</v>
      </c>
      <c r="AI197">
        <f t="shared" si="128"/>
        <v>78.233288572215372</v>
      </c>
      <c r="AJ197">
        <f t="shared" si="129"/>
        <v>3.3616291497054842E-3</v>
      </c>
      <c r="AK197">
        <f t="shared" si="130"/>
        <v>78.23665020136508</v>
      </c>
      <c r="AL197">
        <f t="shared" si="104"/>
        <v>143.53971994045565</v>
      </c>
    </row>
    <row r="198" spans="4:38" x14ac:dyDescent="0.25">
      <c r="D198" s="1">
        <f t="shared" si="131"/>
        <v>43662</v>
      </c>
      <c r="E198" s="11">
        <f t="shared" si="105"/>
        <v>0.12527418921269923</v>
      </c>
      <c r="F198" s="7">
        <f t="shared" si="99"/>
        <v>0.22968172229389869</v>
      </c>
      <c r="G198" s="7">
        <f t="shared" si="100"/>
        <v>0.81205158996910076</v>
      </c>
      <c r="H198">
        <f t="shared" si="101"/>
        <v>838.61260945229105</v>
      </c>
      <c r="I198">
        <f t="shared" si="106"/>
        <v>601.38739054770895</v>
      </c>
      <c r="J198" s="8">
        <f t="shared" si="107"/>
        <v>0.10440753308119947</v>
      </c>
      <c r="L198" s="7">
        <f t="shared" si="108"/>
        <v>0.5</v>
      </c>
      <c r="M198" s="2">
        <f t="shared" si="109"/>
        <v>2458680.7708333335</v>
      </c>
      <c r="N198" s="3">
        <f t="shared" si="110"/>
        <v>0.19536675792836383</v>
      </c>
      <c r="P198">
        <f t="shared" si="111"/>
        <v>113.82015618494188</v>
      </c>
      <c r="Q198">
        <f t="shared" si="112"/>
        <v>7390.5468477909781</v>
      </c>
      <c r="R198">
        <f t="shared" si="113"/>
        <v>1.6700416531689813E-2</v>
      </c>
      <c r="S198">
        <f t="shared" si="114"/>
        <v>-0.34323863261273635</v>
      </c>
      <c r="T198">
        <f t="shared" si="115"/>
        <v>113.47691755232914</v>
      </c>
      <c r="U198">
        <f t="shared" si="116"/>
        <v>7390.203609158365</v>
      </c>
      <c r="V198">
        <f t="shared" si="117"/>
        <v>1.0164284264681791</v>
      </c>
      <c r="W198">
        <f t="shared" si="118"/>
        <v>113.4666606837726</v>
      </c>
      <c r="X198">
        <f t="shared" si="119"/>
        <v>23.436750526729867</v>
      </c>
      <c r="Y198">
        <f t="shared" si="120"/>
        <v>23.435994618803221</v>
      </c>
      <c r="Z198">
        <f t="shared" si="121"/>
        <v>115.32133480588212</v>
      </c>
      <c r="AA198">
        <f t="shared" si="122"/>
        <v>21.397081530904483</v>
      </c>
      <c r="AB198">
        <f t="shared" si="123"/>
        <v>4.3022081185191359E-2</v>
      </c>
      <c r="AC198">
        <f t="shared" si="124"/>
        <v>-6.0433688293596015</v>
      </c>
      <c r="AD198">
        <f t="shared" si="125"/>
        <v>104.82657618153638</v>
      </c>
      <c r="AE198" s="7">
        <f t="shared" si="126"/>
        <v>0.52086665613149974</v>
      </c>
      <c r="AF198">
        <f t="shared" si="102"/>
        <v>689.95201517064038</v>
      </c>
      <c r="AG198">
        <f t="shared" si="127"/>
        <v>-7.5119962073399051</v>
      </c>
      <c r="AH198">
        <f t="shared" si="103"/>
        <v>11.912993465642518</v>
      </c>
      <c r="AI198">
        <f t="shared" si="128"/>
        <v>78.087006534357485</v>
      </c>
      <c r="AJ198">
        <f t="shared" si="129"/>
        <v>3.4046374217856722E-3</v>
      </c>
      <c r="AK198">
        <f t="shared" si="130"/>
        <v>78.090411171779266</v>
      </c>
      <c r="AL198">
        <f t="shared" si="104"/>
        <v>143.86654417585908</v>
      </c>
    </row>
    <row r="199" spans="4:38" x14ac:dyDescent="0.25">
      <c r="D199" s="1">
        <f t="shared" si="131"/>
        <v>43663</v>
      </c>
      <c r="E199" s="11">
        <f t="shared" si="105"/>
        <v>0.1255053729365137</v>
      </c>
      <c r="F199" s="7">
        <f t="shared" si="99"/>
        <v>0.23008048746159596</v>
      </c>
      <c r="G199" s="7">
        <f t="shared" si="100"/>
        <v>0.81178002936126681</v>
      </c>
      <c r="H199">
        <f t="shared" si="101"/>
        <v>837.64734033552611</v>
      </c>
      <c r="I199">
        <f t="shared" si="106"/>
        <v>602.35265966447389</v>
      </c>
      <c r="J199" s="8">
        <f t="shared" si="107"/>
        <v>0.10457511452508227</v>
      </c>
      <c r="L199" s="7">
        <f t="shared" si="108"/>
        <v>0.5</v>
      </c>
      <c r="M199" s="2">
        <f t="shared" si="109"/>
        <v>2458681.7708333335</v>
      </c>
      <c r="N199" s="3">
        <f t="shared" si="110"/>
        <v>0.19539413643623516</v>
      </c>
      <c r="P199">
        <f t="shared" si="111"/>
        <v>114.80580354835092</v>
      </c>
      <c r="Q199">
        <f t="shared" si="112"/>
        <v>7391.5324480710597</v>
      </c>
      <c r="R199">
        <f t="shared" si="113"/>
        <v>1.6700415379423985E-2</v>
      </c>
      <c r="S199">
        <f t="shared" si="114"/>
        <v>-0.37492352863279688</v>
      </c>
      <c r="T199">
        <f t="shared" si="115"/>
        <v>114.43088001971813</v>
      </c>
      <c r="U199">
        <f t="shared" si="116"/>
        <v>7391.1575245424265</v>
      </c>
      <c r="V199">
        <f t="shared" si="117"/>
        <v>1.0163751759550512</v>
      </c>
      <c r="W199">
        <f t="shared" si="118"/>
        <v>114.42062184865158</v>
      </c>
      <c r="X199">
        <f t="shared" si="119"/>
        <v>23.436750170695014</v>
      </c>
      <c r="Y199">
        <f t="shared" si="120"/>
        <v>23.435996523592035</v>
      </c>
      <c r="Z199">
        <f t="shared" si="121"/>
        <v>116.32985364825657</v>
      </c>
      <c r="AA199">
        <f t="shared" si="122"/>
        <v>21.231799071736056</v>
      </c>
      <c r="AB199">
        <f t="shared" si="123"/>
        <v>4.3022088377419082E-2</v>
      </c>
      <c r="AC199">
        <f t="shared" si="124"/>
        <v>-6.1349561124612393</v>
      </c>
      <c r="AD199">
        <f t="shared" si="125"/>
        <v>104.70591754194076</v>
      </c>
      <c r="AE199" s="7">
        <f t="shared" si="126"/>
        <v>0.52093025841143137</v>
      </c>
      <c r="AF199">
        <f t="shared" si="102"/>
        <v>689.86042788753866</v>
      </c>
      <c r="AG199">
        <f t="shared" si="127"/>
        <v>-7.5348930281153343</v>
      </c>
      <c r="AH199">
        <f t="shared" si="103"/>
        <v>12.063709921524623</v>
      </c>
      <c r="AI199">
        <f t="shared" si="128"/>
        <v>77.93629007847538</v>
      </c>
      <c r="AJ199">
        <f t="shared" si="129"/>
        <v>3.4489977624831813E-3</v>
      </c>
      <c r="AK199">
        <f t="shared" si="130"/>
        <v>77.939739076237871</v>
      </c>
      <c r="AL199">
        <f t="shared" si="104"/>
        <v>144.20893981528707</v>
      </c>
    </row>
    <row r="200" spans="4:38" x14ac:dyDescent="0.25">
      <c r="D200" s="1">
        <f t="shared" si="131"/>
        <v>43664</v>
      </c>
      <c r="E200" s="11">
        <f t="shared" si="105"/>
        <v>0.12573605086794867</v>
      </c>
      <c r="F200" s="7">
        <f t="shared" si="99"/>
        <v>0.23048432170242808</v>
      </c>
      <c r="G200" s="7">
        <f t="shared" si="100"/>
        <v>0.81149123836451054</v>
      </c>
      <c r="H200">
        <f t="shared" si="101"/>
        <v>836.64995999339862</v>
      </c>
      <c r="I200">
        <f t="shared" si="106"/>
        <v>603.35004000660138</v>
      </c>
      <c r="J200" s="8">
        <f t="shared" si="107"/>
        <v>0.10474827083447941</v>
      </c>
      <c r="L200" s="7">
        <f t="shared" si="108"/>
        <v>0.5</v>
      </c>
      <c r="M200" s="2">
        <f t="shared" si="109"/>
        <v>2458682.7708333335</v>
      </c>
      <c r="N200" s="3">
        <f t="shared" si="110"/>
        <v>0.19542151494410645</v>
      </c>
      <c r="P200">
        <f t="shared" si="111"/>
        <v>115.79145091175815</v>
      </c>
      <c r="Q200">
        <f t="shared" si="112"/>
        <v>7392.5180483511376</v>
      </c>
      <c r="R200">
        <f t="shared" si="113"/>
        <v>1.6700414227157966E-2</v>
      </c>
      <c r="S200">
        <f t="shared" si="114"/>
        <v>-0.40650403753973963</v>
      </c>
      <c r="T200">
        <f t="shared" si="115"/>
        <v>115.38494687421841</v>
      </c>
      <c r="U200">
        <f t="shared" si="116"/>
        <v>7392.1115443135977</v>
      </c>
      <c r="V200">
        <f t="shared" si="117"/>
        <v>1.0163172321332892</v>
      </c>
      <c r="W200">
        <f t="shared" si="118"/>
        <v>115.37468740454389</v>
      </c>
      <c r="X200">
        <f t="shared" si="119"/>
        <v>23.43674981466016</v>
      </c>
      <c r="Y200">
        <f t="shared" si="120"/>
        <v>23.435998429024597</v>
      </c>
      <c r="Z200">
        <f t="shared" si="121"/>
        <v>117.33618371620669</v>
      </c>
      <c r="AA200">
        <f t="shared" si="122"/>
        <v>21.060518859141531</v>
      </c>
      <c r="AB200">
        <f t="shared" si="123"/>
        <v>4.3022095572078152E-2</v>
      </c>
      <c r="AC200">
        <f t="shared" si="124"/>
        <v>-6.2177872481955783</v>
      </c>
      <c r="AD200">
        <f t="shared" si="125"/>
        <v>104.58124499917483</v>
      </c>
      <c r="AE200" s="7">
        <f t="shared" si="126"/>
        <v>0.52098778003346924</v>
      </c>
      <c r="AF200">
        <f t="shared" si="102"/>
        <v>689.77759675180437</v>
      </c>
      <c r="AG200">
        <f t="shared" si="127"/>
        <v>-7.5556008120489082</v>
      </c>
      <c r="AH200">
        <f t="shared" si="103"/>
        <v>12.218852672313746</v>
      </c>
      <c r="AI200">
        <f t="shared" si="128"/>
        <v>77.781147327686256</v>
      </c>
      <c r="AJ200">
        <f t="shared" si="129"/>
        <v>3.4947128294017648E-3</v>
      </c>
      <c r="AK200">
        <f t="shared" si="130"/>
        <v>77.784642040515664</v>
      </c>
      <c r="AL200">
        <f t="shared" si="104"/>
        <v>144.56603748496002</v>
      </c>
    </row>
    <row r="201" spans="4:38" x14ac:dyDescent="0.25">
      <c r="D201" s="1">
        <f t="shared" si="131"/>
        <v>43665</v>
      </c>
      <c r="E201" s="11">
        <f t="shared" si="105"/>
        <v>0.12596598231335118</v>
      </c>
      <c r="F201" s="7">
        <f t="shared" si="99"/>
        <v>0.23089287337030923</v>
      </c>
      <c r="G201" s="7">
        <f t="shared" si="100"/>
        <v>0.81118530914247711</v>
      </c>
      <c r="H201">
        <f t="shared" si="101"/>
        <v>835.62110751192165</v>
      </c>
      <c r="I201">
        <f t="shared" si="106"/>
        <v>604.37889248807835</v>
      </c>
      <c r="J201" s="8">
        <f t="shared" si="107"/>
        <v>0.10492689105695804</v>
      </c>
      <c r="L201" s="7">
        <f t="shared" si="108"/>
        <v>0.5</v>
      </c>
      <c r="M201" s="2">
        <f t="shared" si="109"/>
        <v>2458683.7708333335</v>
      </c>
      <c r="N201" s="3">
        <f t="shared" si="110"/>
        <v>0.19544889345197777</v>
      </c>
      <c r="P201">
        <f t="shared" si="111"/>
        <v>116.77709827516719</v>
      </c>
      <c r="Q201">
        <f t="shared" si="112"/>
        <v>7393.5036486312183</v>
      </c>
      <c r="R201">
        <f t="shared" si="113"/>
        <v>1.6700413074891757E-2</v>
      </c>
      <c r="S201">
        <f t="shared" si="114"/>
        <v>-0.43797134308775071</v>
      </c>
      <c r="T201">
        <f t="shared" si="115"/>
        <v>116.33912693207944</v>
      </c>
      <c r="U201">
        <f t="shared" si="116"/>
        <v>7393.0656772881302</v>
      </c>
      <c r="V201">
        <f t="shared" si="117"/>
        <v>1.0162546105335892</v>
      </c>
      <c r="W201">
        <f t="shared" si="118"/>
        <v>116.32886616770008</v>
      </c>
      <c r="X201">
        <f t="shared" si="119"/>
        <v>23.436749458625307</v>
      </c>
      <c r="Y201">
        <f t="shared" si="120"/>
        <v>23.436000335098974</v>
      </c>
      <c r="Z201">
        <f t="shared" si="121"/>
        <v>118.34027877060417</v>
      </c>
      <c r="AA201">
        <f t="shared" si="122"/>
        <v>20.883303859104966</v>
      </c>
      <c r="AB201">
        <f t="shared" si="123"/>
        <v>4.3022102769161311E-2</v>
      </c>
      <c r="AC201">
        <f t="shared" si="124"/>
        <v>-6.2916754092060589</v>
      </c>
      <c r="AD201">
        <f t="shared" si="125"/>
        <v>104.45263843899021</v>
      </c>
      <c r="AE201" s="7">
        <f t="shared" si="126"/>
        <v>0.52103909125639314</v>
      </c>
      <c r="AF201">
        <f t="shared" si="102"/>
        <v>689.70370859079389</v>
      </c>
      <c r="AG201">
        <f t="shared" si="127"/>
        <v>-7.5740728523015264</v>
      </c>
      <c r="AH201">
        <f t="shared" si="103"/>
        <v>12.378414977996526</v>
      </c>
      <c r="AI201">
        <f t="shared" si="128"/>
        <v>77.621585022003472</v>
      </c>
      <c r="AJ201">
        <f t="shared" si="129"/>
        <v>3.5417859355037227E-3</v>
      </c>
      <c r="AK201">
        <f t="shared" si="130"/>
        <v>77.625126807938983</v>
      </c>
      <c r="AL201">
        <f t="shared" si="104"/>
        <v>144.93697101331907</v>
      </c>
    </row>
    <row r="202" spans="4:38" x14ac:dyDescent="0.25">
      <c r="D202" s="1">
        <f t="shared" si="131"/>
        <v>43666</v>
      </c>
      <c r="E202" s="11">
        <f t="shared" si="105"/>
        <v>0.12619493438720458</v>
      </c>
      <c r="F202" s="7">
        <f t="shared" si="99"/>
        <v>0.23130579722070715</v>
      </c>
      <c r="G202" s="7">
        <f t="shared" si="100"/>
        <v>0.81086234588669692</v>
      </c>
      <c r="H202">
        <f t="shared" si="101"/>
        <v>834.56143007902529</v>
      </c>
      <c r="I202">
        <f t="shared" si="106"/>
        <v>605.43856992097471</v>
      </c>
      <c r="J202" s="8">
        <f t="shared" si="107"/>
        <v>0.10511086283350256</v>
      </c>
      <c r="L202" s="7">
        <f t="shared" si="108"/>
        <v>0.5</v>
      </c>
      <c r="M202" s="2">
        <f t="shared" si="109"/>
        <v>2458684.7708333335</v>
      </c>
      <c r="N202" s="3">
        <f t="shared" si="110"/>
        <v>0.1954762719598491</v>
      </c>
      <c r="P202">
        <f t="shared" si="111"/>
        <v>117.76274563857714</v>
      </c>
      <c r="Q202">
        <f t="shared" si="112"/>
        <v>7394.4892489112972</v>
      </c>
      <c r="R202">
        <f t="shared" si="113"/>
        <v>1.6700411922625356E-2</v>
      </c>
      <c r="S202">
        <f t="shared" si="114"/>
        <v>-0.46931665475928364</v>
      </c>
      <c r="T202">
        <f t="shared" si="115"/>
        <v>117.29342898381786</v>
      </c>
      <c r="U202">
        <f t="shared" si="116"/>
        <v>7394.0199322565377</v>
      </c>
      <c r="V202">
        <f t="shared" si="117"/>
        <v>1.0161873279464704</v>
      </c>
      <c r="W202">
        <f t="shared" si="118"/>
        <v>117.28316692863791</v>
      </c>
      <c r="X202">
        <f t="shared" si="119"/>
        <v>23.436749102590454</v>
      </c>
      <c r="Y202">
        <f t="shared" si="120"/>
        <v>23.436002241813238</v>
      </c>
      <c r="Z202">
        <f t="shared" si="121"/>
        <v>119.34209585399005</v>
      </c>
      <c r="AA202">
        <f t="shared" si="122"/>
        <v>20.70021862744705</v>
      </c>
      <c r="AB202">
        <f t="shared" si="123"/>
        <v>4.3022109968661217E-2</v>
      </c>
      <c r="AC202">
        <f t="shared" si="124"/>
        <v>-6.3564470373309341</v>
      </c>
      <c r="AD202">
        <f t="shared" si="125"/>
        <v>104.32017875987816</v>
      </c>
      <c r="AE202" s="7">
        <f t="shared" si="126"/>
        <v>0.52108407155370207</v>
      </c>
      <c r="AF202">
        <f t="shared" si="102"/>
        <v>689.63893696266905</v>
      </c>
      <c r="AG202">
        <f t="shared" si="127"/>
        <v>-7.5902657593327376</v>
      </c>
      <c r="AH202">
        <f t="shared" si="103"/>
        <v>12.542391184201389</v>
      </c>
      <c r="AI202">
        <f t="shared" si="128"/>
        <v>77.457608815798608</v>
      </c>
      <c r="AJ202">
        <f t="shared" si="129"/>
        <v>3.5902209728354557E-3</v>
      </c>
      <c r="AK202">
        <f t="shared" si="130"/>
        <v>77.461199036771447</v>
      </c>
      <c r="AL202">
        <f t="shared" si="104"/>
        <v>145.32088029741584</v>
      </c>
    </row>
    <row r="203" spans="4:38" x14ac:dyDescent="0.25">
      <c r="D203" s="1">
        <f t="shared" si="131"/>
        <v>43667</v>
      </c>
      <c r="E203" s="11">
        <f t="shared" si="105"/>
        <v>0.12642268233194137</v>
      </c>
      <c r="F203" s="7">
        <f t="shared" si="99"/>
        <v>0.23172275494866912</v>
      </c>
      <c r="G203" s="7">
        <f t="shared" si="100"/>
        <v>0.81052246448175802</v>
      </c>
      <c r="H203">
        <f t="shared" si="101"/>
        <v>833.47158172764807</v>
      </c>
      <c r="I203">
        <f t="shared" si="106"/>
        <v>606.52841827235193</v>
      </c>
      <c r="J203" s="8">
        <f t="shared" si="107"/>
        <v>0.10530007261672776</v>
      </c>
      <c r="L203" s="7">
        <f t="shared" si="108"/>
        <v>0.5</v>
      </c>
      <c r="M203" s="2">
        <f t="shared" si="109"/>
        <v>2458685.7708333335</v>
      </c>
      <c r="N203" s="3">
        <f t="shared" si="110"/>
        <v>0.19550365046772042</v>
      </c>
      <c r="P203">
        <f t="shared" si="111"/>
        <v>118.7483930019871</v>
      </c>
      <c r="Q203">
        <f t="shared" si="112"/>
        <v>7395.4748491913779</v>
      </c>
      <c r="R203">
        <f t="shared" si="113"/>
        <v>1.6700410770358769E-2</v>
      </c>
      <c r="S203">
        <f t="shared" si="114"/>
        <v>-0.50053120979088506</v>
      </c>
      <c r="T203">
        <f t="shared" si="115"/>
        <v>118.24786179219622</v>
      </c>
      <c r="U203">
        <f t="shared" si="116"/>
        <v>7394.9743179815869</v>
      </c>
      <c r="V203">
        <f t="shared" si="117"/>
        <v>1.016115402419185</v>
      </c>
      <c r="W203">
        <f t="shared" si="118"/>
        <v>118.23759845012103</v>
      </c>
      <c r="X203">
        <f t="shared" si="119"/>
        <v>23.436748746555601</v>
      </c>
      <c r="Y203">
        <f t="shared" si="120"/>
        <v>23.436004149165456</v>
      </c>
      <c r="Z203">
        <f t="shared" si="121"/>
        <v>120.34159531918857</v>
      </c>
      <c r="AA203">
        <f t="shared" si="122"/>
        <v>20.511329246585284</v>
      </c>
      <c r="AB203">
        <f t="shared" si="123"/>
        <v>4.3022117170570619E-2</v>
      </c>
      <c r="AC203">
        <f t="shared" si="124"/>
        <v>-6.4119419899076284</v>
      </c>
      <c r="AD203">
        <f t="shared" si="125"/>
        <v>104.18394771595601</v>
      </c>
      <c r="AE203" s="7">
        <f t="shared" si="126"/>
        <v>0.52112260971521362</v>
      </c>
      <c r="AF203">
        <f t="shared" si="102"/>
        <v>689.58344201009231</v>
      </c>
      <c r="AG203">
        <f t="shared" si="127"/>
        <v>-7.6041394974769219</v>
      </c>
      <c r="AH203">
        <f t="shared" si="103"/>
        <v>12.710776432829194</v>
      </c>
      <c r="AI203">
        <f t="shared" si="128"/>
        <v>77.289223567170808</v>
      </c>
      <c r="AJ203">
        <f t="shared" si="129"/>
        <v>3.6400223386252018E-3</v>
      </c>
      <c r="AK203">
        <f t="shared" si="130"/>
        <v>77.292863589509437</v>
      </c>
      <c r="AL203">
        <f t="shared" si="104"/>
        <v>145.7169139152204</v>
      </c>
    </row>
    <row r="204" spans="4:38" x14ac:dyDescent="0.25">
      <c r="D204" s="1">
        <f t="shared" si="131"/>
        <v>43668</v>
      </c>
      <c r="E204" s="11">
        <f t="shared" si="105"/>
        <v>0.12664900981308969</v>
      </c>
      <c r="F204" s="7">
        <f t="shared" si="99"/>
        <v>0.23214341569761088</v>
      </c>
      <c r="G204" s="7">
        <f t="shared" si="100"/>
        <v>0.81016579215952622</v>
      </c>
      <c r="H204">
        <f t="shared" si="101"/>
        <v>832.35222210515803</v>
      </c>
      <c r="I204">
        <f t="shared" si="106"/>
        <v>607.64777789484197</v>
      </c>
      <c r="J204" s="8">
        <f t="shared" si="107"/>
        <v>0.10549440588452118</v>
      </c>
      <c r="L204" s="7">
        <f t="shared" si="108"/>
        <v>0.5</v>
      </c>
      <c r="M204" s="2">
        <f t="shared" si="109"/>
        <v>2458686.7708333335</v>
      </c>
      <c r="N204" s="3">
        <f t="shared" si="110"/>
        <v>0.19553102897559174</v>
      </c>
      <c r="P204">
        <f t="shared" si="111"/>
        <v>119.73404036539614</v>
      </c>
      <c r="Q204">
        <f t="shared" si="112"/>
        <v>7396.4604494714577</v>
      </c>
      <c r="R204">
        <f t="shared" si="113"/>
        <v>1.670040961809199E-2</v>
      </c>
      <c r="S204">
        <f t="shared" si="114"/>
        <v>-0.53160627519831261</v>
      </c>
      <c r="T204">
        <f t="shared" si="115"/>
        <v>119.20243409019783</v>
      </c>
      <c r="U204">
        <f t="shared" si="116"/>
        <v>7395.9288431962595</v>
      </c>
      <c r="V204">
        <f t="shared" si="117"/>
        <v>1.0160388532524001</v>
      </c>
      <c r="W204">
        <f t="shared" si="118"/>
        <v>119.19216946513384</v>
      </c>
      <c r="X204">
        <f t="shared" si="119"/>
        <v>23.436748390520748</v>
      </c>
      <c r="Y204">
        <f t="shared" si="120"/>
        <v>23.436006057153691</v>
      </c>
      <c r="Z204">
        <f t="shared" si="121"/>
        <v>121.33874085112492</v>
      </c>
      <c r="AA204">
        <f t="shared" si="122"/>
        <v>20.316703262495995</v>
      </c>
      <c r="AB204">
        <f t="shared" si="123"/>
        <v>4.302212437488219E-2</v>
      </c>
      <c r="AC204">
        <f t="shared" si="124"/>
        <v>-6.4580136571386193</v>
      </c>
      <c r="AD204">
        <f t="shared" si="125"/>
        <v>104.04402776314475</v>
      </c>
      <c r="AE204" s="7">
        <f t="shared" si="126"/>
        <v>0.52115460392856849</v>
      </c>
      <c r="AF204">
        <f t="shared" si="102"/>
        <v>689.53737034286132</v>
      </c>
      <c r="AG204">
        <f t="shared" si="127"/>
        <v>-7.6156574142846694</v>
      </c>
      <c r="AH204">
        <f t="shared" si="103"/>
        <v>12.883566382346391</v>
      </c>
      <c r="AI204">
        <f t="shared" si="128"/>
        <v>77.116433617653612</v>
      </c>
      <c r="AJ204">
        <f t="shared" si="129"/>
        <v>3.6911948641717221E-3</v>
      </c>
      <c r="AK204">
        <f t="shared" si="130"/>
        <v>77.120124812517787</v>
      </c>
      <c r="AL204">
        <f t="shared" si="104"/>
        <v>146.12423149250378</v>
      </c>
    </row>
    <row r="205" spans="4:38" x14ac:dyDescent="0.25">
      <c r="D205" s="1">
        <f t="shared" si="131"/>
        <v>43669</v>
      </c>
      <c r="E205" s="11">
        <f t="shared" si="105"/>
        <v>0.1268737091893152</v>
      </c>
      <c r="F205" s="7">
        <f t="shared" si="99"/>
        <v>0.23256745653778882</v>
      </c>
      <c r="G205" s="7">
        <f t="shared" si="100"/>
        <v>0.8097924671438943</v>
      </c>
      <c r="H205">
        <f t="shared" si="101"/>
        <v>831.20401527279193</v>
      </c>
      <c r="I205">
        <f t="shared" si="106"/>
        <v>608.79598472720807</v>
      </c>
      <c r="J205" s="8">
        <f t="shared" si="107"/>
        <v>0.10569374734847362</v>
      </c>
      <c r="L205" s="7">
        <f t="shared" si="108"/>
        <v>0.5</v>
      </c>
      <c r="M205" s="2">
        <f t="shared" si="109"/>
        <v>2458687.7708333335</v>
      </c>
      <c r="N205" s="3">
        <f t="shared" si="110"/>
        <v>0.19555840748346306</v>
      </c>
      <c r="P205">
        <f t="shared" si="111"/>
        <v>120.719687728807</v>
      </c>
      <c r="Q205">
        <f t="shared" si="112"/>
        <v>7397.4460497515356</v>
      </c>
      <c r="R205">
        <f t="shared" si="113"/>
        <v>1.6700408465825021E-2</v>
      </c>
      <c r="S205">
        <f t="shared" si="114"/>
        <v>-0.56253314980205205</v>
      </c>
      <c r="T205">
        <f t="shared" si="115"/>
        <v>120.15715457900495</v>
      </c>
      <c r="U205">
        <f t="shared" si="116"/>
        <v>7396.8835166017334</v>
      </c>
      <c r="V205">
        <f t="shared" si="117"/>
        <v>1.0159577009966327</v>
      </c>
      <c r="W205">
        <f t="shared" si="118"/>
        <v>120.14688867485972</v>
      </c>
      <c r="X205">
        <f t="shared" si="119"/>
        <v>23.436748034485895</v>
      </c>
      <c r="Y205">
        <f t="shared" si="120"/>
        <v>23.43600796577601</v>
      </c>
      <c r="Z205">
        <f t="shared" si="121"/>
        <v>122.33349948203778</v>
      </c>
      <c r="AA205">
        <f t="shared" si="122"/>
        <v>20.11640962203607</v>
      </c>
      <c r="AB205">
        <f t="shared" si="123"/>
        <v>4.302213158158863E-2</v>
      </c>
      <c r="AC205">
        <f t="shared" si="124"/>
        <v>-6.4945290508118667</v>
      </c>
      <c r="AD205">
        <f t="shared" si="125"/>
        <v>103.90050190909899</v>
      </c>
      <c r="AE205" s="7">
        <f t="shared" si="126"/>
        <v>0.52117996184084159</v>
      </c>
      <c r="AF205">
        <f t="shared" si="102"/>
        <v>689.50085494918812</v>
      </c>
      <c r="AG205">
        <f t="shared" si="127"/>
        <v>-7.624786262702969</v>
      </c>
      <c r="AH205">
        <f t="shared" si="103"/>
        <v>13.060756939062918</v>
      </c>
      <c r="AI205">
        <f t="shared" si="128"/>
        <v>76.939243060937088</v>
      </c>
      <c r="AJ205">
        <f t="shared" si="129"/>
        <v>3.7437437468725351E-3</v>
      </c>
      <c r="AK205">
        <f t="shared" si="130"/>
        <v>76.942986804683954</v>
      </c>
      <c r="AL205">
        <f t="shared" si="104"/>
        <v>146.54200583364548</v>
      </c>
    </row>
    <row r="206" spans="4:38" x14ac:dyDescent="0.25">
      <c r="D206" s="1">
        <f t="shared" si="131"/>
        <v>43670</v>
      </c>
      <c r="E206" s="11">
        <f t="shared" si="105"/>
        <v>0.1270965817570448</v>
      </c>
      <c r="F206" s="7">
        <f t="shared" si="99"/>
        <v>0.2329945629135533</v>
      </c>
      <c r="G206" s="7">
        <f t="shared" si="100"/>
        <v>0.80940263828751935</v>
      </c>
      <c r="H206">
        <f t="shared" si="101"/>
        <v>830.02762853851095</v>
      </c>
      <c r="I206">
        <f t="shared" si="106"/>
        <v>609.97237146148905</v>
      </c>
      <c r="J206" s="8">
        <f t="shared" si="107"/>
        <v>0.10589798115650852</v>
      </c>
      <c r="L206" s="7">
        <f t="shared" si="108"/>
        <v>0.5</v>
      </c>
      <c r="M206" s="2">
        <f t="shared" si="109"/>
        <v>2458688.7708333335</v>
      </c>
      <c r="N206" s="3">
        <f t="shared" si="110"/>
        <v>0.19558578599133439</v>
      </c>
      <c r="P206">
        <f t="shared" si="111"/>
        <v>121.70533509221877</v>
      </c>
      <c r="Q206">
        <f t="shared" si="112"/>
        <v>7398.4316500316154</v>
      </c>
      <c r="R206">
        <f t="shared" si="113"/>
        <v>1.6700407313557864E-2</v>
      </c>
      <c r="S206">
        <f t="shared" si="114"/>
        <v>-0.59330316625242174</v>
      </c>
      <c r="T206">
        <f t="shared" si="115"/>
        <v>121.11203192596635</v>
      </c>
      <c r="U206">
        <f t="shared" si="116"/>
        <v>7397.8383468653628</v>
      </c>
      <c r="V206">
        <f t="shared" si="117"/>
        <v>1.0158719674484469</v>
      </c>
      <c r="W206">
        <f t="shared" si="118"/>
        <v>121.1017647466485</v>
      </c>
      <c r="X206">
        <f t="shared" si="119"/>
        <v>23.436747678451045</v>
      </c>
      <c r="Y206">
        <f t="shared" si="120"/>
        <v>23.436009875030482</v>
      </c>
      <c r="Z206">
        <f t="shared" si="121"/>
        <v>123.32584160027371</v>
      </c>
      <c r="AA206">
        <f t="shared" si="122"/>
        <v>19.91051861078002</v>
      </c>
      <c r="AB206">
        <f t="shared" si="123"/>
        <v>4.3022138790682653E-2</v>
      </c>
      <c r="AC206">
        <f t="shared" si="124"/>
        <v>-6.5213688647721746</v>
      </c>
      <c r="AD206">
        <f t="shared" si="125"/>
        <v>103.75345356731387</v>
      </c>
      <c r="AE206" s="7">
        <f t="shared" si="126"/>
        <v>0.52119860060053624</v>
      </c>
      <c r="AF206">
        <f t="shared" si="102"/>
        <v>689.47401513522777</v>
      </c>
      <c r="AG206">
        <f t="shared" si="127"/>
        <v>-7.6314962161930566</v>
      </c>
      <c r="AH206">
        <f t="shared" si="103"/>
        <v>13.242344000481049</v>
      </c>
      <c r="AI206">
        <f t="shared" si="128"/>
        <v>76.757655999518946</v>
      </c>
      <c r="AJ206">
        <f t="shared" si="129"/>
        <v>3.7976744856732803E-3</v>
      </c>
      <c r="AK206">
        <f t="shared" si="130"/>
        <v>76.761453674004613</v>
      </c>
      <c r="AL206">
        <f t="shared" si="104"/>
        <v>146.96942482618624</v>
      </c>
    </row>
    <row r="207" spans="4:38" x14ac:dyDescent="0.25">
      <c r="D207" s="1">
        <f t="shared" si="131"/>
        <v>43671</v>
      </c>
      <c r="E207" s="11">
        <f t="shared" si="105"/>
        <v>0.12731743796948952</v>
      </c>
      <c r="F207" s="7">
        <f t="shared" si="99"/>
        <v>0.23342442905867331</v>
      </c>
      <c r="G207" s="7">
        <f t="shared" si="100"/>
        <v>0.80899646470193809</v>
      </c>
      <c r="H207">
        <f t="shared" si="101"/>
        <v>828.82373132630141</v>
      </c>
      <c r="I207">
        <f t="shared" si="106"/>
        <v>611.17626867369859</v>
      </c>
      <c r="J207" s="8">
        <f t="shared" si="107"/>
        <v>0.10610699108918378</v>
      </c>
      <c r="L207" s="7">
        <f t="shared" si="108"/>
        <v>0.5</v>
      </c>
      <c r="M207" s="2">
        <f t="shared" si="109"/>
        <v>2458689.7708333335</v>
      </c>
      <c r="N207" s="3">
        <f t="shared" si="110"/>
        <v>0.19561316449920571</v>
      </c>
      <c r="P207">
        <f t="shared" si="111"/>
        <v>122.69098245563055</v>
      </c>
      <c r="Q207">
        <f t="shared" si="112"/>
        <v>7399.4172503116943</v>
      </c>
      <c r="R207">
        <f t="shared" si="113"/>
        <v>1.6700406161290513E-2</v>
      </c>
      <c r="S207">
        <f t="shared" si="114"/>
        <v>-0.62390769305422966</v>
      </c>
      <c r="T207">
        <f t="shared" si="115"/>
        <v>122.06707476257631</v>
      </c>
      <c r="U207">
        <f t="shared" si="116"/>
        <v>7398.7933426186401</v>
      </c>
      <c r="V207">
        <f t="shared" si="117"/>
        <v>1.0157816756464126</v>
      </c>
      <c r="W207">
        <f t="shared" si="118"/>
        <v>122.05680631199557</v>
      </c>
      <c r="X207">
        <f t="shared" si="119"/>
        <v>23.436747322416192</v>
      </c>
      <c r="Y207">
        <f t="shared" si="120"/>
        <v>23.436011784915166</v>
      </c>
      <c r="Z207">
        <f t="shared" si="121"/>
        <v>124.31574095290671</v>
      </c>
      <c r="AA207">
        <f t="shared" si="122"/>
        <v>19.699101791513879</v>
      </c>
      <c r="AB207">
        <f t="shared" si="123"/>
        <v>4.3022146002156925E-2</v>
      </c>
      <c r="AC207">
        <f t="shared" si="124"/>
        <v>-6.5384275076401872</v>
      </c>
      <c r="AD207">
        <f t="shared" si="125"/>
        <v>103.60296641578768</v>
      </c>
      <c r="AE207" s="7">
        <f t="shared" si="126"/>
        <v>0.52121044688030571</v>
      </c>
      <c r="AF207">
        <f t="shared" si="102"/>
        <v>689.45695649235972</v>
      </c>
      <c r="AG207">
        <f t="shared" si="127"/>
        <v>-7.6357608769100693</v>
      </c>
      <c r="AH207">
        <f t="shared" si="103"/>
        <v>13.42832321159055</v>
      </c>
      <c r="AI207">
        <f t="shared" si="128"/>
        <v>76.571676788409448</v>
      </c>
      <c r="AJ207">
        <f t="shared" si="129"/>
        <v>3.8529928201599443E-3</v>
      </c>
      <c r="AK207">
        <f t="shared" si="130"/>
        <v>76.575529781229605</v>
      </c>
      <c r="AL207">
        <f t="shared" si="104"/>
        <v>147.40569312929739</v>
      </c>
    </row>
    <row r="208" spans="4:38" x14ac:dyDescent="0.25">
      <c r="D208" s="1">
        <f t="shared" si="131"/>
        <v>43672</v>
      </c>
      <c r="E208" s="11">
        <f t="shared" si="105"/>
        <v>0.12753609762999552</v>
      </c>
      <c r="F208" s="7">
        <f t="shared" si="99"/>
        <v>0.23385675837918529</v>
      </c>
      <c r="G208" s="7">
        <f t="shared" si="100"/>
        <v>0.80857411538242607</v>
      </c>
      <c r="H208">
        <f t="shared" si="101"/>
        <v>827.59299408466677</v>
      </c>
      <c r="I208">
        <f t="shared" si="106"/>
        <v>612.40700591533323</v>
      </c>
      <c r="J208" s="8">
        <f t="shared" si="107"/>
        <v>0.10632066074918979</v>
      </c>
      <c r="L208" s="7">
        <f t="shared" si="108"/>
        <v>0.5</v>
      </c>
      <c r="M208" s="2">
        <f t="shared" si="109"/>
        <v>2458690.7708333335</v>
      </c>
      <c r="N208" s="3">
        <f t="shared" si="110"/>
        <v>0.19564054300707703</v>
      </c>
      <c r="P208">
        <f t="shared" si="111"/>
        <v>123.67662981904232</v>
      </c>
      <c r="Q208">
        <f t="shared" si="112"/>
        <v>7400.4028505917722</v>
      </c>
      <c r="R208">
        <f t="shared" si="113"/>
        <v>1.6700405009022975E-2</v>
      </c>
      <c r="S208">
        <f t="shared" si="114"/>
        <v>-0.65433813659159623</v>
      </c>
      <c r="T208">
        <f t="shared" si="115"/>
        <v>123.02229168245073</v>
      </c>
      <c r="U208">
        <f t="shared" si="116"/>
        <v>7399.7485124551804</v>
      </c>
      <c r="V208">
        <f t="shared" si="117"/>
        <v>1.0156868498668175</v>
      </c>
      <c r="W208">
        <f t="shared" si="118"/>
        <v>123.01202196451791</v>
      </c>
      <c r="X208">
        <f t="shared" si="119"/>
        <v>23.436746966381339</v>
      </c>
      <c r="Y208">
        <f t="shared" si="120"/>
        <v>23.436013695428134</v>
      </c>
      <c r="Z208">
        <f t="shared" si="121"/>
        <v>125.30317464240194</v>
      </c>
      <c r="AA208">
        <f t="shared" si="122"/>
        <v>19.482231943527278</v>
      </c>
      <c r="AB208">
        <f t="shared" si="123"/>
        <v>4.3022153216004173E-2</v>
      </c>
      <c r="AC208">
        <f t="shared" si="124"/>
        <v>-6.5456131083602429</v>
      </c>
      <c r="AD208">
        <f t="shared" si="125"/>
        <v>103.44912426058335</v>
      </c>
      <c r="AE208" s="7">
        <f t="shared" si="126"/>
        <v>0.52121543688080574</v>
      </c>
      <c r="AF208">
        <f t="shared" si="102"/>
        <v>689.44977089163967</v>
      </c>
      <c r="AG208">
        <f t="shared" si="127"/>
        <v>-7.6375572770900817</v>
      </c>
      <c r="AH208">
        <f t="shared" si="103"/>
        <v>13.618689734774998</v>
      </c>
      <c r="AI208">
        <f t="shared" si="128"/>
        <v>76.381310265224997</v>
      </c>
      <c r="AJ208">
        <f t="shared" si="129"/>
        <v>3.9097046734559741E-3</v>
      </c>
      <c r="AK208">
        <f t="shared" si="130"/>
        <v>76.385219969898458</v>
      </c>
      <c r="AL208">
        <f t="shared" si="104"/>
        <v>147.85003365656354</v>
      </c>
    </row>
    <row r="209" spans="4:38" x14ac:dyDescent="0.25">
      <c r="D209" s="1">
        <f t="shared" si="131"/>
        <v>43673</v>
      </c>
      <c r="E209" s="11">
        <f t="shared" si="105"/>
        <v>0.12775239005977684</v>
      </c>
      <c r="F209" s="7">
        <f t="shared" si="99"/>
        <v>0.23429126380340343</v>
      </c>
      <c r="G209" s="7">
        <f t="shared" si="100"/>
        <v>0.80813576882889704</v>
      </c>
      <c r="H209">
        <f t="shared" si="101"/>
        <v>826.3360872367108</v>
      </c>
      <c r="I209">
        <f t="shared" si="106"/>
        <v>613.6639127632892</v>
      </c>
      <c r="J209" s="8">
        <f t="shared" si="107"/>
        <v>0.1065388737436266</v>
      </c>
      <c r="L209" s="7">
        <f t="shared" si="108"/>
        <v>0.5</v>
      </c>
      <c r="M209" s="2">
        <f t="shared" si="109"/>
        <v>2458691.7708333335</v>
      </c>
      <c r="N209" s="3">
        <f t="shared" si="110"/>
        <v>0.19566792151494836</v>
      </c>
      <c r="P209">
        <f t="shared" si="111"/>
        <v>124.66227718245591</v>
      </c>
      <c r="Q209">
        <f t="shared" si="112"/>
        <v>7401.3884508718511</v>
      </c>
      <c r="R209">
        <f t="shared" si="113"/>
        <v>1.6700403856755246E-2</v>
      </c>
      <c r="S209">
        <f t="shared" si="114"/>
        <v>-0.68458594315242716</v>
      </c>
      <c r="T209">
        <f t="shared" si="115"/>
        <v>123.97769123930348</v>
      </c>
      <c r="U209">
        <f t="shared" si="116"/>
        <v>7400.7038649286987</v>
      </c>
      <c r="V209">
        <f t="shared" si="117"/>
        <v>1.0155875156191381</v>
      </c>
      <c r="W209">
        <f t="shared" si="118"/>
        <v>123.96742025793048</v>
      </c>
      <c r="X209">
        <f t="shared" si="119"/>
        <v>23.436746610346489</v>
      </c>
      <c r="Y209">
        <f t="shared" si="120"/>
        <v>23.436015606567445</v>
      </c>
      <c r="Z209">
        <f t="shared" si="121"/>
        <v>126.28812311757552</v>
      </c>
      <c r="AA209">
        <f t="shared" si="122"/>
        <v>19.25998300283409</v>
      </c>
      <c r="AB209">
        <f t="shared" si="123"/>
        <v>4.3022160432217058E-2</v>
      </c>
      <c r="AC209">
        <f t="shared" si="124"/>
        <v>-6.5428474952563755</v>
      </c>
      <c r="AD209">
        <f t="shared" si="125"/>
        <v>103.29201090458885</v>
      </c>
      <c r="AE209" s="7">
        <f t="shared" si="126"/>
        <v>0.5212135163161502</v>
      </c>
      <c r="AF209">
        <f t="shared" si="102"/>
        <v>689.45253650474365</v>
      </c>
      <c r="AG209">
        <f t="shared" si="127"/>
        <v>-7.636865873814088</v>
      </c>
      <c r="AH209">
        <f t="shared" si="103"/>
        <v>13.813438033814691</v>
      </c>
      <c r="AI209">
        <f t="shared" si="128"/>
        <v>76.186561966185309</v>
      </c>
      <c r="AJ209">
        <f t="shared" si="129"/>
        <v>3.9678160990351732E-3</v>
      </c>
      <c r="AK209">
        <f t="shared" si="130"/>
        <v>76.190529782284344</v>
      </c>
      <c r="AL209">
        <f t="shared" si="104"/>
        <v>148.30168886359769</v>
      </c>
    </row>
    <row r="210" spans="4:38" x14ac:dyDescent="0.25">
      <c r="D210" s="1">
        <f t="shared" si="131"/>
        <v>43674</v>
      </c>
      <c r="E210" s="11">
        <f t="shared" si="105"/>
        <v>0.12796615424019658</v>
      </c>
      <c r="F210" s="7">
        <f t="shared" si="99"/>
        <v>0.2347276680988935</v>
      </c>
      <c r="G210" s="7">
        <f t="shared" si="100"/>
        <v>0.80768161266410599</v>
      </c>
      <c r="H210">
        <f t="shared" si="101"/>
        <v>825.05368017390583</v>
      </c>
      <c r="I210">
        <f t="shared" si="106"/>
        <v>614.94631982609417</v>
      </c>
      <c r="J210" s="8">
        <f t="shared" si="107"/>
        <v>0.10676151385869691</v>
      </c>
      <c r="L210" s="7">
        <f t="shared" si="108"/>
        <v>0.5</v>
      </c>
      <c r="M210" s="2">
        <f t="shared" si="109"/>
        <v>2458692.7708333335</v>
      </c>
      <c r="N210" s="3">
        <f t="shared" si="110"/>
        <v>0.19569530002281968</v>
      </c>
      <c r="P210">
        <f t="shared" si="111"/>
        <v>125.64792454586859</v>
      </c>
      <c r="Q210">
        <f t="shared" si="112"/>
        <v>7402.3740511519291</v>
      </c>
      <c r="R210">
        <f t="shared" si="113"/>
        <v>1.6700402704487329E-2</v>
      </c>
      <c r="S210">
        <f t="shared" si="114"/>
        <v>-0.71464260095227228</v>
      </c>
      <c r="T210">
        <f t="shared" si="115"/>
        <v>124.93328194491632</v>
      </c>
      <c r="U210">
        <f t="shared" si="116"/>
        <v>7401.6594085509769</v>
      </c>
      <c r="V210">
        <f t="shared" si="117"/>
        <v>1.0154836996412666</v>
      </c>
      <c r="W210">
        <f t="shared" si="118"/>
        <v>124.92300970401611</v>
      </c>
      <c r="X210">
        <f t="shared" si="119"/>
        <v>23.436746254311636</v>
      </c>
      <c r="Y210">
        <f t="shared" si="120"/>
        <v>23.436017518331159</v>
      </c>
      <c r="Z210">
        <f t="shared" si="121"/>
        <v>127.27057015910205</v>
      </c>
      <c r="AA210">
        <f t="shared" si="122"/>
        <v>19.032430003446571</v>
      </c>
      <c r="AB210">
        <f t="shared" si="123"/>
        <v>4.3022167650788264E-2</v>
      </c>
      <c r="AC210">
        <f t="shared" si="124"/>
        <v>-6.5300661493595591</v>
      </c>
      <c r="AD210">
        <f t="shared" si="125"/>
        <v>103.13171002173823</v>
      </c>
      <c r="AE210" s="7">
        <f t="shared" si="126"/>
        <v>0.52120464038149972</v>
      </c>
      <c r="AF210">
        <f t="shared" si="102"/>
        <v>689.46531785064053</v>
      </c>
      <c r="AG210">
        <f t="shared" si="127"/>
        <v>-7.6336705373398672</v>
      </c>
      <c r="AH210">
        <f t="shared" si="103"/>
        <v>14.012561672300501</v>
      </c>
      <c r="AI210">
        <f t="shared" si="128"/>
        <v>75.987438327699493</v>
      </c>
      <c r="AJ210">
        <f t="shared" si="129"/>
        <v>4.0273332315128177E-3</v>
      </c>
      <c r="AK210">
        <f t="shared" si="130"/>
        <v>75.991465660931013</v>
      </c>
      <c r="AL210">
        <f t="shared" si="104"/>
        <v>148.75992185105008</v>
      </c>
    </row>
    <row r="211" spans="4:38" x14ac:dyDescent="0.25">
      <c r="D211" s="1">
        <f t="shared" si="131"/>
        <v>43675</v>
      </c>
      <c r="E211" s="11">
        <f t="shared" si="105"/>
        <v>0.12817723892988236</v>
      </c>
      <c r="F211" s="7">
        <f t="shared" si="99"/>
        <v>0.23516570415639543</v>
      </c>
      <c r="G211" s="7">
        <f t="shared" si="100"/>
        <v>0.80721184325034334</v>
      </c>
      <c r="H211">
        <f t="shared" si="101"/>
        <v>823.74644029528486</v>
      </c>
      <c r="I211">
        <f t="shared" si="106"/>
        <v>616.25355970471514</v>
      </c>
      <c r="J211" s="8">
        <f t="shared" si="107"/>
        <v>0.10698846522651305</v>
      </c>
      <c r="L211" s="7">
        <f t="shared" si="108"/>
        <v>0.5</v>
      </c>
      <c r="M211" s="2">
        <f t="shared" si="109"/>
        <v>2458693.7708333335</v>
      </c>
      <c r="N211" s="3">
        <f t="shared" si="110"/>
        <v>0.195722678530691</v>
      </c>
      <c r="P211">
        <f t="shared" si="111"/>
        <v>126.63357190928218</v>
      </c>
      <c r="Q211">
        <f t="shared" si="112"/>
        <v>7403.3596514320061</v>
      </c>
      <c r="R211">
        <f t="shared" si="113"/>
        <v>1.6700401552219222E-2</v>
      </c>
      <c r="S211">
        <f t="shared" si="114"/>
        <v>-0.74449964215796371</v>
      </c>
      <c r="T211">
        <f t="shared" si="115"/>
        <v>125.88907226712422</v>
      </c>
      <c r="U211">
        <f t="shared" si="116"/>
        <v>7402.6151517898479</v>
      </c>
      <c r="V211">
        <f t="shared" si="117"/>
        <v>1.0153754298944895</v>
      </c>
      <c r="W211">
        <f t="shared" si="118"/>
        <v>125.87879877061084</v>
      </c>
      <c r="X211">
        <f t="shared" si="119"/>
        <v>23.436745898276786</v>
      </c>
      <c r="Y211">
        <f t="shared" si="120"/>
        <v>23.436019430717348</v>
      </c>
      <c r="Z211">
        <f t="shared" si="121"/>
        <v>128.25050285986109</v>
      </c>
      <c r="AA211">
        <f t="shared" si="122"/>
        <v>18.799649019813057</v>
      </c>
      <c r="AB211">
        <f t="shared" si="123"/>
        <v>4.302217487171052E-2</v>
      </c>
      <c r="AC211">
        <f t="shared" si="124"/>
        <v>-6.5072181328519187</v>
      </c>
      <c r="AD211">
        <f t="shared" si="125"/>
        <v>102.96830503691061</v>
      </c>
      <c r="AE211" s="7">
        <f t="shared" si="126"/>
        <v>0.52118877370336936</v>
      </c>
      <c r="AF211">
        <f t="shared" si="102"/>
        <v>689.48816586714815</v>
      </c>
      <c r="AG211">
        <f t="shared" si="127"/>
        <v>-7.6279585332129614</v>
      </c>
      <c r="AH211">
        <f t="shared" si="103"/>
        <v>14.21605312662494</v>
      </c>
      <c r="AI211">
        <f t="shared" si="128"/>
        <v>75.783946873375058</v>
      </c>
      <c r="AJ211">
        <f t="shared" si="129"/>
        <v>4.0882622414353349E-3</v>
      </c>
      <c r="AK211">
        <f t="shared" si="130"/>
        <v>75.788035135616497</v>
      </c>
      <c r="AL211">
        <f t="shared" si="104"/>
        <v>149.2240172935966</v>
      </c>
    </row>
    <row r="212" spans="4:38" x14ac:dyDescent="0.25">
      <c r="D212" s="1">
        <f t="shared" si="131"/>
        <v>43676</v>
      </c>
      <c r="E212" s="11">
        <f t="shared" si="105"/>
        <v>0.12838550275705371</v>
      </c>
      <c r="F212" s="7">
        <f t="shared" si="99"/>
        <v>0.23560511524081088</v>
      </c>
      <c r="G212" s="7">
        <f t="shared" si="100"/>
        <v>0.80672666530578219</v>
      </c>
      <c r="H212">
        <f t="shared" si="101"/>
        <v>822.41503209355869</v>
      </c>
      <c r="I212">
        <f t="shared" si="106"/>
        <v>617.58496790644131</v>
      </c>
      <c r="J212" s="8">
        <f t="shared" si="107"/>
        <v>0.10721961248375717</v>
      </c>
      <c r="L212" s="7">
        <f t="shared" si="108"/>
        <v>0.5</v>
      </c>
      <c r="M212" s="2">
        <f t="shared" si="109"/>
        <v>2458694.7708333335</v>
      </c>
      <c r="N212" s="3">
        <f t="shared" si="110"/>
        <v>0.19575005703856233</v>
      </c>
      <c r="P212">
        <f t="shared" si="111"/>
        <v>127.61921927269668</v>
      </c>
      <c r="Q212">
        <f t="shared" si="112"/>
        <v>7404.3452517120841</v>
      </c>
      <c r="R212">
        <f t="shared" si="113"/>
        <v>1.670040039995092E-2</v>
      </c>
      <c r="S212">
        <f t="shared" si="114"/>
        <v>-0.77414864491069424</v>
      </c>
      <c r="T212">
        <f t="shared" si="115"/>
        <v>126.84507062778599</v>
      </c>
      <c r="U212">
        <f t="shared" si="116"/>
        <v>7403.5711030671737</v>
      </c>
      <c r="V212">
        <f t="shared" si="117"/>
        <v>1.0152627355582198</v>
      </c>
      <c r="W212">
        <f t="shared" si="118"/>
        <v>126.83479587957456</v>
      </c>
      <c r="X212">
        <f t="shared" si="119"/>
        <v>23.436745542241933</v>
      </c>
      <c r="Y212">
        <f t="shared" si="120"/>
        <v>23.436021343724068</v>
      </c>
      <c r="Z212">
        <f t="shared" si="121"/>
        <v>129.22791160036695</v>
      </c>
      <c r="AA212">
        <f t="shared" si="122"/>
        <v>18.561717110533234</v>
      </c>
      <c r="AB212">
        <f t="shared" si="123"/>
        <v>4.3022182094976463E-2</v>
      </c>
      <c r="AC212">
        <f t="shared" si="124"/>
        <v>-6.4742659935469575</v>
      </c>
      <c r="AD212">
        <f t="shared" si="125"/>
        <v>102.80187901169484</v>
      </c>
      <c r="AE212" s="7">
        <f t="shared" si="126"/>
        <v>0.52116589027329652</v>
      </c>
      <c r="AF212">
        <f t="shared" si="102"/>
        <v>689.52111800645298</v>
      </c>
      <c r="AG212">
        <f t="shared" si="127"/>
        <v>-7.619720498386755</v>
      </c>
      <c r="AH212">
        <f t="shared" si="103"/>
        <v>14.423903613573099</v>
      </c>
      <c r="AI212">
        <f t="shared" si="128"/>
        <v>75.576096386426897</v>
      </c>
      <c r="AJ212">
        <f t="shared" si="129"/>
        <v>4.1506092940479947E-3</v>
      </c>
      <c r="AK212">
        <f t="shared" si="130"/>
        <v>75.580246995720941</v>
      </c>
      <c r="AL212">
        <f t="shared" si="104"/>
        <v>149.69328220537267</v>
      </c>
    </row>
    <row r="213" spans="4:38" x14ac:dyDescent="0.25">
      <c r="D213" s="1">
        <f t="shared" si="131"/>
        <v>43677</v>
      </c>
      <c r="E213" s="11">
        <f t="shared" si="105"/>
        <v>0.1285908142875547</v>
      </c>
      <c r="F213" s="7">
        <f t="shared" si="99"/>
        <v>0.23604565520955209</v>
      </c>
      <c r="G213" s="7">
        <f t="shared" si="100"/>
        <v>0.80622629152156244</v>
      </c>
      <c r="H213">
        <f t="shared" si="101"/>
        <v>821.06011628929502</v>
      </c>
      <c r="I213">
        <f t="shared" si="106"/>
        <v>618.93988371070498</v>
      </c>
      <c r="J213" s="8">
        <f t="shared" si="107"/>
        <v>0.10745484092199739</v>
      </c>
      <c r="L213" s="7">
        <f t="shared" si="108"/>
        <v>0.5</v>
      </c>
      <c r="M213" s="2">
        <f t="shared" si="109"/>
        <v>2458695.7708333335</v>
      </c>
      <c r="N213" s="3">
        <f t="shared" si="110"/>
        <v>0.19577743554643365</v>
      </c>
      <c r="P213">
        <f t="shared" si="111"/>
        <v>128.60486663611118</v>
      </c>
      <c r="Q213">
        <f t="shared" si="112"/>
        <v>7405.330851992162</v>
      </c>
      <c r="R213">
        <f t="shared" si="113"/>
        <v>1.6700399247682435E-2</v>
      </c>
      <c r="S213">
        <f t="shared" si="114"/>
        <v>-0.80358123534850945</v>
      </c>
      <c r="T213">
        <f t="shared" si="115"/>
        <v>127.80128540076268</v>
      </c>
      <c r="U213">
        <f t="shared" si="116"/>
        <v>7404.5272707568138</v>
      </c>
      <c r="V213">
        <f t="shared" si="117"/>
        <v>1.0151456470244817</v>
      </c>
      <c r="W213">
        <f t="shared" si="118"/>
        <v>127.7910094047694</v>
      </c>
      <c r="X213">
        <f t="shared" si="119"/>
        <v>23.436745186207084</v>
      </c>
      <c r="Y213">
        <f t="shared" si="120"/>
        <v>23.436023257349383</v>
      </c>
      <c r="Z213">
        <f t="shared" si="121"/>
        <v>130.2027900195861</v>
      </c>
      <c r="AA213">
        <f t="shared" si="122"/>
        <v>18.318712263444763</v>
      </c>
      <c r="AB213">
        <f t="shared" si="123"/>
        <v>4.3022189320578802E-2</v>
      </c>
      <c r="AC213">
        <f t="shared" si="124"/>
        <v>-6.4311856464024464</v>
      </c>
      <c r="AD213">
        <f t="shared" si="125"/>
        <v>102.63251453616188</v>
      </c>
      <c r="AE213" s="7">
        <f t="shared" si="126"/>
        <v>0.52113597336555728</v>
      </c>
      <c r="AF213">
        <f t="shared" si="102"/>
        <v>689.56419835359748</v>
      </c>
      <c r="AG213">
        <f t="shared" si="127"/>
        <v>-7.608950411600631</v>
      </c>
      <c r="AH213">
        <f t="shared" si="103"/>
        <v>14.636102932422835</v>
      </c>
      <c r="AI213">
        <f t="shared" si="128"/>
        <v>75.36389706757717</v>
      </c>
      <c r="AJ213">
        <f t="shared" si="129"/>
        <v>4.2143805119879999E-3</v>
      </c>
      <c r="AK213">
        <f t="shared" si="130"/>
        <v>75.368111448089152</v>
      </c>
      <c r="AL213">
        <f t="shared" si="104"/>
        <v>150.16704655225828</v>
      </c>
    </row>
    <row r="214" spans="4:38" x14ac:dyDescent="0.25">
      <c r="D214" s="1">
        <f t="shared" si="131"/>
        <v>43678</v>
      </c>
      <c r="E214" s="11">
        <f t="shared" si="105"/>
        <v>0.12879305206917563</v>
      </c>
      <c r="F214" s="7">
        <f t="shared" si="99"/>
        <v>0.23648708869868065</v>
      </c>
      <c r="G214" s="7">
        <f t="shared" si="100"/>
        <v>0.80571094218066053</v>
      </c>
      <c r="H214">
        <f t="shared" si="101"/>
        <v>819.68234901405117</v>
      </c>
      <c r="I214">
        <f t="shared" si="106"/>
        <v>620.31765098594883</v>
      </c>
      <c r="J214" s="8">
        <f t="shared" si="107"/>
        <v>0.10769403662950501</v>
      </c>
      <c r="L214" s="7">
        <f t="shared" si="108"/>
        <v>0.5</v>
      </c>
      <c r="M214" s="2">
        <f t="shared" si="109"/>
        <v>2458696.7708333335</v>
      </c>
      <c r="N214" s="3">
        <f t="shared" si="110"/>
        <v>0.19580481405430494</v>
      </c>
      <c r="P214">
        <f t="shared" si="111"/>
        <v>129.59051399952386</v>
      </c>
      <c r="Q214">
        <f t="shared" si="112"/>
        <v>7406.3164522722373</v>
      </c>
      <c r="R214">
        <f t="shared" si="113"/>
        <v>1.6700398095413755E-2</v>
      </c>
      <c r="S214">
        <f t="shared" si="114"/>
        <v>-0.83278908962801879</v>
      </c>
      <c r="T214">
        <f t="shared" si="115"/>
        <v>128.75772490989584</v>
      </c>
      <c r="U214">
        <f t="shared" si="116"/>
        <v>7405.4836631826092</v>
      </c>
      <c r="V214">
        <f t="shared" si="117"/>
        <v>1.0150241958921438</v>
      </c>
      <c r="W214">
        <f t="shared" si="118"/>
        <v>128.74744767003799</v>
      </c>
      <c r="X214">
        <f t="shared" si="119"/>
        <v>23.436744830172231</v>
      </c>
      <c r="Y214">
        <f t="shared" si="120"/>
        <v>23.43602517159135</v>
      </c>
      <c r="Z214">
        <f t="shared" si="121"/>
        <v>131.17513498141781</v>
      </c>
      <c r="AA214">
        <f t="shared" si="122"/>
        <v>18.070713342173654</v>
      </c>
      <c r="AB214">
        <f t="shared" si="123"/>
        <v>4.3022196548510208E-2</v>
      </c>
      <c r="AC214">
        <f t="shared" si="124"/>
        <v>-6.3779662331256688</v>
      </c>
      <c r="AD214">
        <f t="shared" si="125"/>
        <v>102.4602936267564</v>
      </c>
      <c r="AE214" s="7">
        <f t="shared" si="126"/>
        <v>0.52109901543967063</v>
      </c>
      <c r="AF214">
        <f t="shared" si="102"/>
        <v>689.61741776687427</v>
      </c>
      <c r="AG214">
        <f t="shared" si="127"/>
        <v>-7.5956455582814328</v>
      </c>
      <c r="AH214">
        <f t="shared" si="103"/>
        <v>14.852639321353825</v>
      </c>
      <c r="AI214">
        <f t="shared" si="128"/>
        <v>75.14736067864618</v>
      </c>
      <c r="AJ214">
        <f t="shared" si="129"/>
        <v>4.2795819418191584E-3</v>
      </c>
      <c r="AK214">
        <f t="shared" si="130"/>
        <v>75.151640260587996</v>
      </c>
      <c r="AL214">
        <f t="shared" si="104"/>
        <v>150.64466372124042</v>
      </c>
    </row>
    <row r="215" spans="4:38" x14ac:dyDescent="0.25">
      <c r="D215" s="1">
        <f t="shared" si="131"/>
        <v>43679</v>
      </c>
      <c r="E215" s="11">
        <f t="shared" si="105"/>
        <v>0.12899210465293459</v>
      </c>
      <c r="F215" s="7">
        <f t="shared" si="99"/>
        <v>0.23692919127740347</v>
      </c>
      <c r="G215" s="7">
        <f t="shared" si="100"/>
        <v>0.805180844779528</v>
      </c>
      <c r="H215">
        <f t="shared" si="101"/>
        <v>818.28238104305922</v>
      </c>
      <c r="I215">
        <f t="shared" si="106"/>
        <v>621.71761895694078</v>
      </c>
      <c r="J215" s="8">
        <f t="shared" si="107"/>
        <v>0.10793708662446888</v>
      </c>
      <c r="L215" s="7">
        <f t="shared" si="108"/>
        <v>0.5</v>
      </c>
      <c r="M215" s="2">
        <f t="shared" si="109"/>
        <v>2458697.7708333335</v>
      </c>
      <c r="N215" s="3">
        <f t="shared" si="110"/>
        <v>0.19583219256217627</v>
      </c>
      <c r="P215">
        <f t="shared" si="111"/>
        <v>130.57616136293927</v>
      </c>
      <c r="Q215">
        <f t="shared" si="112"/>
        <v>7407.3020525523143</v>
      </c>
      <c r="R215">
        <f t="shared" si="113"/>
        <v>1.6700396943144888E-2</v>
      </c>
      <c r="S215">
        <f t="shared" si="114"/>
        <v>-0.8617639359458048</v>
      </c>
      <c r="T215">
        <f t="shared" si="115"/>
        <v>129.71439742699346</v>
      </c>
      <c r="U215">
        <f t="shared" si="116"/>
        <v>7406.4402886163689</v>
      </c>
      <c r="V215">
        <f t="shared" si="117"/>
        <v>1.0148984149608999</v>
      </c>
      <c r="W215">
        <f t="shared" si="118"/>
        <v>129.70411894718933</v>
      </c>
      <c r="X215">
        <f t="shared" si="119"/>
        <v>23.436744474137381</v>
      </c>
      <c r="Y215">
        <f t="shared" si="120"/>
        <v>23.436027086448039</v>
      </c>
      <c r="Z215">
        <f t="shared" si="121"/>
        <v>132.14494653713328</v>
      </c>
      <c r="AA215">
        <f t="shared" si="122"/>
        <v>17.817800034228704</v>
      </c>
      <c r="AB215">
        <f t="shared" si="123"/>
        <v>4.3022203778763375E-2</v>
      </c>
      <c r="AC215">
        <f t="shared" si="124"/>
        <v>-6.3146099609904462</v>
      </c>
      <c r="AD215">
        <f t="shared" si="125"/>
        <v>102.2852976303824</v>
      </c>
      <c r="AE215" s="7">
        <f t="shared" si="126"/>
        <v>0.52105501802846566</v>
      </c>
      <c r="AF215">
        <f t="shared" si="102"/>
        <v>689.68077403900952</v>
      </c>
      <c r="AG215">
        <f t="shared" si="127"/>
        <v>-7.5798064902476199</v>
      </c>
      <c r="AH215">
        <f t="shared" si="103"/>
        <v>15.073499327875465</v>
      </c>
      <c r="AI215">
        <f t="shared" si="128"/>
        <v>74.926500672124533</v>
      </c>
      <c r="AJ215">
        <f t="shared" si="129"/>
        <v>4.3462195242989343E-3</v>
      </c>
      <c r="AK215">
        <f t="shared" si="130"/>
        <v>74.930846891648827</v>
      </c>
      <c r="AL215">
        <f t="shared" si="104"/>
        <v>151.12551085690848</v>
      </c>
    </row>
    <row r="216" spans="4:38" x14ac:dyDescent="0.25">
      <c r="D216" s="1">
        <f t="shared" si="131"/>
        <v>43680</v>
      </c>
      <c r="E216" s="11">
        <f t="shared" si="105"/>
        <v>0.12918787059207115</v>
      </c>
      <c r="F216" s="7">
        <f t="shared" si="99"/>
        <v>0.23737174957161006</v>
      </c>
      <c r="G216" s="7">
        <f t="shared" si="100"/>
        <v>0.80463623365345438</v>
      </c>
      <c r="H216">
        <f t="shared" si="101"/>
        <v>816.86085707785594</v>
      </c>
      <c r="I216">
        <f t="shared" si="106"/>
        <v>623.13914292214406</v>
      </c>
      <c r="J216" s="8">
        <f t="shared" si="107"/>
        <v>0.10818387897953891</v>
      </c>
      <c r="L216" s="7">
        <f t="shared" si="108"/>
        <v>0.5</v>
      </c>
      <c r="M216" s="2">
        <f t="shared" si="109"/>
        <v>2458698.7708333335</v>
      </c>
      <c r="N216" s="3">
        <f t="shared" si="110"/>
        <v>0.19585957107004759</v>
      </c>
      <c r="P216">
        <f t="shared" si="111"/>
        <v>131.56180872635559</v>
      </c>
      <c r="Q216">
        <f t="shared" si="112"/>
        <v>7408.2876528323923</v>
      </c>
      <c r="R216">
        <f t="shared" si="113"/>
        <v>1.670039579087583E-2</v>
      </c>
      <c r="S216">
        <f t="shared" si="114"/>
        <v>-0.89049755655796758</v>
      </c>
      <c r="T216">
        <f t="shared" si="115"/>
        <v>130.67131116979763</v>
      </c>
      <c r="U216">
        <f t="shared" si="116"/>
        <v>7407.3971552758339</v>
      </c>
      <c r="V216">
        <f t="shared" si="117"/>
        <v>1.0147683382249992</v>
      </c>
      <c r="W216">
        <f t="shared" si="118"/>
        <v>130.66103145396659</v>
      </c>
      <c r="X216">
        <f t="shared" si="119"/>
        <v>23.436744118102531</v>
      </c>
      <c r="Y216">
        <f t="shared" si="120"/>
        <v>23.436029001917504</v>
      </c>
      <c r="Z216">
        <f t="shared" si="121"/>
        <v>133.11222788403316</v>
      </c>
      <c r="AA216">
        <f t="shared" si="122"/>
        <v>17.560052800721159</v>
      </c>
      <c r="AB216">
        <f t="shared" si="123"/>
        <v>4.3022211011330955E-2</v>
      </c>
      <c r="AC216">
        <f t="shared" si="124"/>
        <v>-6.2411319220464936</v>
      </c>
      <c r="AD216">
        <f t="shared" si="125"/>
        <v>102.10760713473199</v>
      </c>
      <c r="AE216" s="7">
        <f t="shared" si="126"/>
        <v>0.5210039916125323</v>
      </c>
      <c r="AF216">
        <f t="shared" si="102"/>
        <v>689.75425207795342</v>
      </c>
      <c r="AG216">
        <f t="shared" si="127"/>
        <v>-7.5614369805116439</v>
      </c>
      <c r="AH216">
        <f t="shared" si="103"/>
        <v>15.29866769289591</v>
      </c>
      <c r="AI216">
        <f t="shared" si="128"/>
        <v>74.701332307104096</v>
      </c>
      <c r="AJ216">
        <f t="shared" si="129"/>
        <v>4.4142990682435905E-3</v>
      </c>
      <c r="AK216">
        <f t="shared" si="130"/>
        <v>74.70574660617234</v>
      </c>
      <c r="AL216">
        <f t="shared" si="104"/>
        <v>151.60898907491867</v>
      </c>
    </row>
    <row r="217" spans="4:38" x14ac:dyDescent="0.25">
      <c r="D217" s="1">
        <f t="shared" si="131"/>
        <v>43681</v>
      </c>
      <c r="E217" s="11">
        <f t="shared" si="105"/>
        <v>0.12938025841959239</v>
      </c>
      <c r="F217" s="7">
        <f t="shared" si="99"/>
        <v>0.23781456135728105</v>
      </c>
      <c r="G217" s="7">
        <f t="shared" si="100"/>
        <v>0.80407734960652644</v>
      </c>
      <c r="H217">
        <f t="shared" si="101"/>
        <v>815.41841507891331</v>
      </c>
      <c r="I217">
        <f t="shared" si="106"/>
        <v>624.58158492108669</v>
      </c>
      <c r="J217" s="8">
        <f t="shared" si="107"/>
        <v>0.10843430293768866</v>
      </c>
      <c r="L217" s="7">
        <f t="shared" si="108"/>
        <v>0.5</v>
      </c>
      <c r="M217" s="2">
        <f t="shared" si="109"/>
        <v>2458699.7708333335</v>
      </c>
      <c r="N217" s="3">
        <f t="shared" si="110"/>
        <v>0.19588694957791891</v>
      </c>
      <c r="P217">
        <f t="shared" si="111"/>
        <v>132.54745608977191</v>
      </c>
      <c r="Q217">
        <f t="shared" si="112"/>
        <v>7409.2732531124675</v>
      </c>
      <c r="R217">
        <f t="shared" si="113"/>
        <v>1.6700394638606581E-2</v>
      </c>
      <c r="S217">
        <f t="shared" si="114"/>
        <v>-0.91898178979952638</v>
      </c>
      <c r="T217">
        <f t="shared" si="115"/>
        <v>131.6284742999724</v>
      </c>
      <c r="U217">
        <f t="shared" si="116"/>
        <v>7408.354271322668</v>
      </c>
      <c r="V217">
        <f t="shared" si="117"/>
        <v>1.0146340008667203</v>
      </c>
      <c r="W217">
        <f t="shared" si="118"/>
        <v>131.61819335203489</v>
      </c>
      <c r="X217">
        <f t="shared" si="119"/>
        <v>23.436743762067682</v>
      </c>
      <c r="Y217">
        <f t="shared" si="120"/>
        <v>23.436030917997805</v>
      </c>
      <c r="Z217">
        <f t="shared" si="121"/>
        <v>134.07698532064745</v>
      </c>
      <c r="AA217">
        <f t="shared" si="122"/>
        <v>17.297552827765781</v>
      </c>
      <c r="AB217">
        <f t="shared" si="123"/>
        <v>4.302221824620564E-2</v>
      </c>
      <c r="AC217">
        <f t="shared" si="124"/>
        <v>-6.1575598939413272</v>
      </c>
      <c r="AD217">
        <f t="shared" si="125"/>
        <v>101.92730188486416</v>
      </c>
      <c r="AE217" s="7">
        <f t="shared" si="126"/>
        <v>0.5209459554819037</v>
      </c>
      <c r="AF217">
        <f t="shared" si="102"/>
        <v>689.83782410605863</v>
      </c>
      <c r="AG217">
        <f t="shared" si="127"/>
        <v>-7.5405439734853417</v>
      </c>
      <c r="AH217">
        <f t="shared" si="103"/>
        <v>15.528127248006092</v>
      </c>
      <c r="AI217">
        <f t="shared" si="128"/>
        <v>74.471872751993914</v>
      </c>
      <c r="AJ217">
        <f t="shared" si="129"/>
        <v>4.4838262278439761E-3</v>
      </c>
      <c r="AK217">
        <f t="shared" si="130"/>
        <v>74.476356578221754</v>
      </c>
      <c r="AL217">
        <f t="shared" si="104"/>
        <v>152.09452356202792</v>
      </c>
    </row>
    <row r="218" spans="4:38" x14ac:dyDescent="0.25">
      <c r="D218" s="1">
        <f t="shared" si="131"/>
        <v>43682</v>
      </c>
      <c r="E218" s="11">
        <f t="shared" si="105"/>
        <v>0.1295691866052596</v>
      </c>
      <c r="F218" s="7">
        <f t="shared" si="99"/>
        <v>0.23825743562466922</v>
      </c>
      <c r="G218" s="7">
        <f t="shared" si="100"/>
        <v>0.80350443954703066</v>
      </c>
      <c r="H218">
        <f t="shared" si="101"/>
        <v>813.95568564820053</v>
      </c>
      <c r="I218">
        <f t="shared" si="106"/>
        <v>626.04431435179947</v>
      </c>
      <c r="J218" s="8">
        <f t="shared" si="107"/>
        <v>0.10868824901940963</v>
      </c>
      <c r="L218" s="7">
        <f t="shared" si="108"/>
        <v>0.5</v>
      </c>
      <c r="M218" s="2">
        <f t="shared" si="109"/>
        <v>2458700.7708333335</v>
      </c>
      <c r="N218" s="3">
        <f t="shared" si="110"/>
        <v>0.19591432808579023</v>
      </c>
      <c r="P218">
        <f t="shared" si="111"/>
        <v>133.53310345318823</v>
      </c>
      <c r="Q218">
        <f t="shared" si="112"/>
        <v>7410.2588533925436</v>
      </c>
      <c r="R218">
        <f t="shared" si="113"/>
        <v>1.6700393486337142E-2</v>
      </c>
      <c r="S218">
        <f t="shared" si="114"/>
        <v>-0.94720853210260469</v>
      </c>
      <c r="T218">
        <f t="shared" si="115"/>
        <v>132.58589492108564</v>
      </c>
      <c r="U218">
        <f t="shared" si="116"/>
        <v>7409.3116448604414</v>
      </c>
      <c r="V218">
        <f t="shared" si="117"/>
        <v>1.0144954392495873</v>
      </c>
      <c r="W218">
        <f t="shared" si="118"/>
        <v>132.57561274496314</v>
      </c>
      <c r="X218">
        <f t="shared" si="119"/>
        <v>23.436743406032832</v>
      </c>
      <c r="Y218">
        <f t="shared" si="120"/>
        <v>23.436032834687001</v>
      </c>
      <c r="Z218">
        <f t="shared" si="121"/>
        <v>135.03922819873429</v>
      </c>
      <c r="AA218">
        <f t="shared" si="122"/>
        <v>17.030381979628515</v>
      </c>
      <c r="AB218">
        <f t="shared" si="123"/>
        <v>4.3022225483380104E-2</v>
      </c>
      <c r="AC218">
        <f t="shared" si="124"/>
        <v>-6.0639341236239481</v>
      </c>
      <c r="AD218">
        <f t="shared" si="125"/>
        <v>101.74446070602507</v>
      </c>
      <c r="AE218" s="7">
        <f t="shared" si="126"/>
        <v>0.52088093758584997</v>
      </c>
      <c r="AF218">
        <f t="shared" si="102"/>
        <v>689.93144987637606</v>
      </c>
      <c r="AG218">
        <f t="shared" si="127"/>
        <v>-7.517137530905984</v>
      </c>
      <c r="AH218">
        <f t="shared" si="103"/>
        <v>15.761858825478852</v>
      </c>
      <c r="AI218">
        <f t="shared" si="128"/>
        <v>74.238141174521147</v>
      </c>
      <c r="AJ218">
        <f t="shared" si="129"/>
        <v>4.5548064832629936E-3</v>
      </c>
      <c r="AK218">
        <f t="shared" si="130"/>
        <v>74.242695981004402</v>
      </c>
      <c r="AL218">
        <f t="shared" si="104"/>
        <v>152.58156357202995</v>
      </c>
    </row>
    <row r="219" spans="4:38" x14ac:dyDescent="0.25">
      <c r="D219" s="1">
        <f t="shared" si="131"/>
        <v>43683</v>
      </c>
      <c r="E219" s="11">
        <f t="shared" si="105"/>
        <v>0.1297545834929873</v>
      </c>
      <c r="F219" s="7">
        <f t="shared" si="99"/>
        <v>0.23870019261428232</v>
      </c>
      <c r="G219" s="7">
        <f t="shared" si="100"/>
        <v>0.8029177561291021</v>
      </c>
      <c r="H219">
        <f t="shared" si="101"/>
        <v>812.47329146134052</v>
      </c>
      <c r="I219">
        <f t="shared" si="106"/>
        <v>627.52670853865948</v>
      </c>
      <c r="J219" s="8">
        <f t="shared" si="107"/>
        <v>0.10894560912129504</v>
      </c>
      <c r="L219" s="7">
        <f t="shared" si="108"/>
        <v>0.5</v>
      </c>
      <c r="M219" s="2">
        <f t="shared" si="109"/>
        <v>2458701.7708333335</v>
      </c>
      <c r="N219" s="3">
        <f t="shared" si="110"/>
        <v>0.19594170659366156</v>
      </c>
      <c r="P219">
        <f t="shared" si="111"/>
        <v>134.51875081660637</v>
      </c>
      <c r="Q219">
        <f t="shared" si="112"/>
        <v>7411.2444536726189</v>
      </c>
      <c r="R219">
        <f t="shared" si="113"/>
        <v>1.6700392334067515E-2</v>
      </c>
      <c r="S219">
        <f t="shared" si="114"/>
        <v>-0.97516974001261891</v>
      </c>
      <c r="T219">
        <f t="shared" si="115"/>
        <v>133.54358107659374</v>
      </c>
      <c r="U219">
        <f t="shared" si="116"/>
        <v>7410.2692839326064</v>
      </c>
      <c r="V219">
        <f t="shared" si="117"/>
        <v>1.0143526909113332</v>
      </c>
      <c r="W219">
        <f t="shared" si="118"/>
        <v>133.5332976762088</v>
      </c>
      <c r="X219">
        <f t="shared" si="119"/>
        <v>23.436743049997979</v>
      </c>
      <c r="Y219">
        <f t="shared" si="120"/>
        <v>23.436034751983147</v>
      </c>
      <c r="Z219">
        <f t="shared" si="121"/>
        <v>135.99896887236508</v>
      </c>
      <c r="AA219">
        <f t="shared" si="122"/>
        <v>16.758622753668821</v>
      </c>
      <c r="AB219">
        <f t="shared" si="123"/>
        <v>4.302223272284697E-2</v>
      </c>
      <c r="AC219">
        <f t="shared" si="124"/>
        <v>-5.9603070952367823</v>
      </c>
      <c r="AD219">
        <f t="shared" si="125"/>
        <v>101.55916143266757</v>
      </c>
      <c r="AE219" s="7">
        <f t="shared" si="126"/>
        <v>0.52080897437169227</v>
      </c>
      <c r="AF219">
        <f t="shared" si="102"/>
        <v>690.03507690476317</v>
      </c>
      <c r="AG219">
        <f t="shared" si="127"/>
        <v>-7.4912307738092068</v>
      </c>
      <c r="AH219">
        <f t="shared" si="103"/>
        <v>15.999841180451561</v>
      </c>
      <c r="AI219">
        <f t="shared" si="128"/>
        <v>74.000158819548432</v>
      </c>
      <c r="AJ219">
        <f t="shared" si="129"/>
        <v>4.6272451243374296E-3</v>
      </c>
      <c r="AK219">
        <f t="shared" si="130"/>
        <v>74.004786064672771</v>
      </c>
      <c r="AL219">
        <f t="shared" si="104"/>
        <v>153.06958232661941</v>
      </c>
    </row>
    <row r="220" spans="4:38" x14ac:dyDescent="0.25">
      <c r="D220" s="1">
        <f t="shared" si="131"/>
        <v>43684</v>
      </c>
      <c r="E220" s="11">
        <f t="shared" si="105"/>
        <v>0.12993638721965597</v>
      </c>
      <c r="F220" s="7">
        <f t="shared" si="99"/>
        <v>0.23914266382575491</v>
      </c>
      <c r="G220" s="7">
        <f t="shared" si="100"/>
        <v>0.80231755740135913</v>
      </c>
      <c r="H220">
        <f t="shared" si="101"/>
        <v>810.97184674887012</v>
      </c>
      <c r="I220">
        <f t="shared" si="106"/>
        <v>629.02815325112988</v>
      </c>
      <c r="J220" s="8">
        <f t="shared" si="107"/>
        <v>0.10920627660609894</v>
      </c>
      <c r="L220" s="7">
        <f t="shared" si="108"/>
        <v>0.5</v>
      </c>
      <c r="M220" s="2">
        <f t="shared" si="109"/>
        <v>2458702.7708333335</v>
      </c>
      <c r="N220" s="3">
        <f t="shared" si="110"/>
        <v>0.19596908510153288</v>
      </c>
      <c r="P220">
        <f t="shared" si="111"/>
        <v>135.5043981800236</v>
      </c>
      <c r="Q220">
        <f t="shared" si="112"/>
        <v>7412.230053952695</v>
      </c>
      <c r="R220">
        <f t="shared" si="113"/>
        <v>1.6700391181797697E-2</v>
      </c>
      <c r="S220">
        <f t="shared" si="114"/>
        <v>-1.0028574322039103</v>
      </c>
      <c r="T220">
        <f t="shared" si="115"/>
        <v>134.50154074781969</v>
      </c>
      <c r="U220">
        <f t="shared" si="116"/>
        <v>7411.2271965204909</v>
      </c>
      <c r="V220">
        <f t="shared" si="117"/>
        <v>1.0142057945565974</v>
      </c>
      <c r="W220">
        <f t="shared" si="118"/>
        <v>134.49125612709588</v>
      </c>
      <c r="X220">
        <f t="shared" si="119"/>
        <v>23.436742693963129</v>
      </c>
      <c r="Y220">
        <f t="shared" si="120"/>
        <v>23.436036669884313</v>
      </c>
      <c r="Z220">
        <f t="shared" si="121"/>
        <v>136.95622264435914</v>
      </c>
      <c r="AA220">
        <f t="shared" si="122"/>
        <v>16.48235823712286</v>
      </c>
      <c r="AB220">
        <f t="shared" si="123"/>
        <v>4.3022239964598995E-2</v>
      </c>
      <c r="AC220">
        <f t="shared" si="124"/>
        <v>-5.8467432835220849</v>
      </c>
      <c r="AD220">
        <f t="shared" si="125"/>
        <v>101.37148084360877</v>
      </c>
      <c r="AE220" s="7">
        <f t="shared" si="126"/>
        <v>0.52073011061355701</v>
      </c>
      <c r="AF220">
        <f t="shared" si="102"/>
        <v>690.14864071647798</v>
      </c>
      <c r="AG220">
        <f t="shared" si="127"/>
        <v>-7.4628398208805038</v>
      </c>
      <c r="AH220">
        <f t="shared" si="103"/>
        <v>16.242050924716413</v>
      </c>
      <c r="AI220">
        <f t="shared" si="128"/>
        <v>73.757949075283591</v>
      </c>
      <c r="AJ220">
        <f t="shared" si="129"/>
        <v>4.7011472371940441E-3</v>
      </c>
      <c r="AK220">
        <f t="shared" si="130"/>
        <v>73.76265022252079</v>
      </c>
      <c r="AL220">
        <f t="shared" si="104"/>
        <v>153.55807682992747</v>
      </c>
    </row>
    <row r="221" spans="4:38" x14ac:dyDescent="0.25">
      <c r="D221" s="1">
        <f t="shared" si="131"/>
        <v>43685</v>
      </c>
      <c r="E221" s="11">
        <f t="shared" si="105"/>
        <v>0.13011454561641261</v>
      </c>
      <c r="F221" s="7">
        <f t="shared" si="99"/>
        <v>0.23958469200080829</v>
      </c>
      <c r="G221" s="7">
        <f t="shared" si="100"/>
        <v>0.80170410646322554</v>
      </c>
      <c r="H221">
        <f t="shared" si="101"/>
        <v>809.45195682588087</v>
      </c>
      <c r="I221">
        <f t="shared" si="106"/>
        <v>630.54804317411913</v>
      </c>
      <c r="J221" s="8">
        <f t="shared" si="107"/>
        <v>0.10947014638439569</v>
      </c>
      <c r="L221" s="7">
        <f t="shared" si="108"/>
        <v>0.5</v>
      </c>
      <c r="M221" s="2">
        <f t="shared" si="109"/>
        <v>2458703.7708333335</v>
      </c>
      <c r="N221" s="3">
        <f t="shared" si="110"/>
        <v>0.1959964636094042</v>
      </c>
      <c r="P221">
        <f t="shared" si="111"/>
        <v>136.49004554344174</v>
      </c>
      <c r="Q221">
        <f t="shared" si="112"/>
        <v>7413.2156542327712</v>
      </c>
      <c r="R221">
        <f t="shared" si="113"/>
        <v>1.6700390029527688E-2</v>
      </c>
      <c r="S221">
        <f t="shared" si="114"/>
        <v>-1.0302636914930146</v>
      </c>
      <c r="T221">
        <f t="shared" si="115"/>
        <v>135.45978185194872</v>
      </c>
      <c r="U221">
        <f t="shared" si="116"/>
        <v>7412.1853905412781</v>
      </c>
      <c r="V221">
        <f t="shared" si="117"/>
        <v>1.0140547900493675</v>
      </c>
      <c r="W221">
        <f t="shared" si="118"/>
        <v>135.44949601481068</v>
      </c>
      <c r="X221">
        <f t="shared" si="119"/>
        <v>23.43674233792828</v>
      </c>
      <c r="Y221">
        <f t="shared" si="120"/>
        <v>23.436038588388545</v>
      </c>
      <c r="Z221">
        <f t="shared" si="121"/>
        <v>137.91100771036017</v>
      </c>
      <c r="AA221">
        <f t="shared" si="122"/>
        <v>16.201672065756089</v>
      </c>
      <c r="AB221">
        <f t="shared" si="123"/>
        <v>4.3022247208628767E-2</v>
      </c>
      <c r="AC221">
        <f t="shared" si="124"/>
        <v>-5.7233188941042936</v>
      </c>
      <c r="AD221">
        <f t="shared" si="125"/>
        <v>101.18149460323511</v>
      </c>
      <c r="AE221" s="7">
        <f t="shared" si="126"/>
        <v>0.52064439923201689</v>
      </c>
      <c r="AF221">
        <f t="shared" si="102"/>
        <v>690.27206510589576</v>
      </c>
      <c r="AG221">
        <f t="shared" si="127"/>
        <v>-7.4319837235260593</v>
      </c>
      <c r="AH221">
        <f t="shared" si="103"/>
        <v>16.488462471531232</v>
      </c>
      <c r="AI221">
        <f t="shared" si="128"/>
        <v>73.511537528468764</v>
      </c>
      <c r="AJ221">
        <f t="shared" si="129"/>
        <v>4.7765176935870143E-3</v>
      </c>
      <c r="AK221">
        <f t="shared" si="130"/>
        <v>73.51631404616235</v>
      </c>
      <c r="AL221">
        <f t="shared" si="104"/>
        <v>154.04656760511489</v>
      </c>
    </row>
    <row r="222" spans="4:38" x14ac:dyDescent="0.25">
      <c r="D222" s="1">
        <f t="shared" si="131"/>
        <v>43686</v>
      </c>
      <c r="E222" s="11">
        <f t="shared" si="105"/>
        <v>0.1302890160935426</v>
      </c>
      <c r="F222" s="7">
        <f t="shared" si="99"/>
        <v>0.24002613108151985</v>
      </c>
      <c r="G222" s="7">
        <f t="shared" si="100"/>
        <v>0.80107767112961092</v>
      </c>
      <c r="H222">
        <f t="shared" si="101"/>
        <v>807.914217669251</v>
      </c>
      <c r="I222">
        <f t="shared" si="106"/>
        <v>632.085782330749</v>
      </c>
      <c r="J222" s="8">
        <f t="shared" si="107"/>
        <v>0.10973711498797725</v>
      </c>
      <c r="L222" s="7">
        <f t="shared" si="108"/>
        <v>0.5</v>
      </c>
      <c r="M222" s="2">
        <f t="shared" si="109"/>
        <v>2458704.7708333335</v>
      </c>
      <c r="N222" s="3">
        <f t="shared" si="110"/>
        <v>0.19602384211727553</v>
      </c>
      <c r="P222">
        <f t="shared" si="111"/>
        <v>137.47569290686079</v>
      </c>
      <c r="Q222">
        <f t="shared" si="112"/>
        <v>7414.2012545128455</v>
      </c>
      <c r="R222">
        <f t="shared" si="113"/>
        <v>1.6700388877257492E-2</v>
      </c>
      <c r="S222">
        <f t="shared" si="114"/>
        <v>-1.0573806668506025</v>
      </c>
      <c r="T222">
        <f t="shared" si="115"/>
        <v>136.41831224001018</v>
      </c>
      <c r="U222">
        <f t="shared" si="116"/>
        <v>7413.1438738459947</v>
      </c>
      <c r="V222">
        <f t="shared" si="117"/>
        <v>1.0138997184051579</v>
      </c>
      <c r="W222">
        <f t="shared" si="118"/>
        <v>136.40802519038354</v>
      </c>
      <c r="X222">
        <f t="shared" si="119"/>
        <v>23.436741981893434</v>
      </c>
      <c r="Y222">
        <f t="shared" si="120"/>
        <v>23.43604050749391</v>
      </c>
      <c r="Z222">
        <f t="shared" si="121"/>
        <v>138.86334510078154</v>
      </c>
      <c r="AA222">
        <f t="shared" si="122"/>
        <v>15.916648384423297</v>
      </c>
      <c r="AB222">
        <f t="shared" si="123"/>
        <v>4.3022254454929E-2</v>
      </c>
      <c r="AC222">
        <f t="shared" si="124"/>
        <v>-5.5901215920140865</v>
      </c>
      <c r="AD222">
        <f t="shared" si="125"/>
        <v>100.98927720865638</v>
      </c>
      <c r="AE222" s="7">
        <f t="shared" si="126"/>
        <v>0.52055190110556537</v>
      </c>
      <c r="AF222">
        <f t="shared" si="102"/>
        <v>690.4052624079859</v>
      </c>
      <c r="AG222">
        <f t="shared" si="127"/>
        <v>-7.3986843980035246</v>
      </c>
      <c r="AH222">
        <f t="shared" si="103"/>
        <v>16.739047990826457</v>
      </c>
      <c r="AI222">
        <f t="shared" si="128"/>
        <v>73.260952009173536</v>
      </c>
      <c r="AJ222">
        <f t="shared" si="129"/>
        <v>4.853361142753085E-3</v>
      </c>
      <c r="AK222">
        <f t="shared" si="130"/>
        <v>73.265805370316286</v>
      </c>
      <c r="AL222">
        <f t="shared" si="104"/>
        <v>154.53459836107277</v>
      </c>
    </row>
    <row r="223" spans="4:38" x14ac:dyDescent="0.25">
      <c r="D223" s="1">
        <f t="shared" si="131"/>
        <v>43687</v>
      </c>
      <c r="E223" s="11">
        <f t="shared" si="105"/>
        <v>0.13045976551004998</v>
      </c>
      <c r="F223" s="7">
        <f t="shared" si="99"/>
        <v>0.24046684614521421</v>
      </c>
      <c r="G223" s="7">
        <f t="shared" si="100"/>
        <v>0.80043852360455725</v>
      </c>
      <c r="H223">
        <f t="shared" si="101"/>
        <v>806.35921554145398</v>
      </c>
      <c r="I223">
        <f t="shared" si="106"/>
        <v>633.64078445854602</v>
      </c>
      <c r="J223" s="8">
        <f t="shared" si="107"/>
        <v>0.11000708063516423</v>
      </c>
      <c r="L223" s="7">
        <f t="shared" si="108"/>
        <v>0.5</v>
      </c>
      <c r="M223" s="2">
        <f t="shared" si="109"/>
        <v>2458705.7708333335</v>
      </c>
      <c r="N223" s="3">
        <f t="shared" si="110"/>
        <v>0.19605122062514685</v>
      </c>
      <c r="P223">
        <f t="shared" si="111"/>
        <v>138.46134027027983</v>
      </c>
      <c r="Q223">
        <f t="shared" si="112"/>
        <v>7415.1868547929216</v>
      </c>
      <c r="R223">
        <f t="shared" si="113"/>
        <v>1.6700387724987106E-2</v>
      </c>
      <c r="S223">
        <f t="shared" si="114"/>
        <v>-1.0842005754114288</v>
      </c>
      <c r="T223">
        <f t="shared" si="115"/>
        <v>137.37713969486842</v>
      </c>
      <c r="U223">
        <f t="shared" si="116"/>
        <v>7414.1026542175105</v>
      </c>
      <c r="V223">
        <f t="shared" si="117"/>
        <v>1.0137406217829181</v>
      </c>
      <c r="W223">
        <f t="shared" si="118"/>
        <v>137.36685143667989</v>
      </c>
      <c r="X223">
        <f t="shared" si="119"/>
        <v>23.436741625858584</v>
      </c>
      <c r="Y223">
        <f t="shared" si="120"/>
        <v>23.436042427198451</v>
      </c>
      <c r="Z223">
        <f t="shared" si="121"/>
        <v>139.81325862089599</v>
      </c>
      <c r="AA223">
        <f t="shared" si="122"/>
        <v>15.627371809551523</v>
      </c>
      <c r="AB223">
        <f t="shared" si="123"/>
        <v>4.3022261703492319E-2</v>
      </c>
      <c r="AC223">
        <f t="shared" si="124"/>
        <v>-5.4472502198353583</v>
      </c>
      <c r="AD223">
        <f t="shared" si="125"/>
        <v>100.79490194268175</v>
      </c>
      <c r="AE223" s="7">
        <f t="shared" si="126"/>
        <v>0.52045268487488572</v>
      </c>
      <c r="AF223">
        <f t="shared" si="102"/>
        <v>690.54813378016456</v>
      </c>
      <c r="AG223">
        <f t="shared" si="127"/>
        <v>-7.3629665549588594</v>
      </c>
      <c r="AH223">
        <f t="shared" si="103"/>
        <v>16.993777374190461</v>
      </c>
      <c r="AI223">
        <f t="shared" si="128"/>
        <v>73.006222625809542</v>
      </c>
      <c r="AJ223">
        <f t="shared" si="129"/>
        <v>4.931682005583078E-3</v>
      </c>
      <c r="AK223">
        <f t="shared" si="130"/>
        <v>73.011154307815119</v>
      </c>
      <c r="AL223">
        <f t="shared" si="104"/>
        <v>155.0217355969221</v>
      </c>
    </row>
    <row r="224" spans="4:38" x14ac:dyDescent="0.25">
      <c r="D224" s="1">
        <f t="shared" si="131"/>
        <v>43688</v>
      </c>
      <c r="E224" s="11">
        <f t="shared" si="105"/>
        <v>0.13062677002909445</v>
      </c>
      <c r="F224" s="7">
        <f t="shared" si="99"/>
        <v>0.24090671331731525</v>
      </c>
      <c r="G224" s="7">
        <f t="shared" si="100"/>
        <v>0.79978694016443197</v>
      </c>
      <c r="H224">
        <f t="shared" si="101"/>
        <v>804.78752665984814</v>
      </c>
      <c r="I224">
        <f t="shared" si="106"/>
        <v>635.21247334015186</v>
      </c>
      <c r="J224" s="8">
        <f t="shared" si="107"/>
        <v>0.11027994328822081</v>
      </c>
      <c r="L224" s="7">
        <f t="shared" si="108"/>
        <v>0.5</v>
      </c>
      <c r="M224" s="2">
        <f t="shared" si="109"/>
        <v>2458706.7708333335</v>
      </c>
      <c r="N224" s="3">
        <f t="shared" si="110"/>
        <v>0.19607859913301817</v>
      </c>
      <c r="P224">
        <f t="shared" si="111"/>
        <v>139.44698763369979</v>
      </c>
      <c r="Q224">
        <f t="shared" si="112"/>
        <v>7416.1724550729969</v>
      </c>
      <c r="R224">
        <f t="shared" si="113"/>
        <v>1.6700386572716528E-2</v>
      </c>
      <c r="S224">
        <f t="shared" si="114"/>
        <v>-1.1107157044816467</v>
      </c>
      <c r="T224">
        <f t="shared" si="115"/>
        <v>138.33627192921816</v>
      </c>
      <c r="U224">
        <f t="shared" si="116"/>
        <v>7415.0617393685152</v>
      </c>
      <c r="V224">
        <f t="shared" si="117"/>
        <v>1.0135775434766838</v>
      </c>
      <c r="W224">
        <f t="shared" si="118"/>
        <v>138.32598246639549</v>
      </c>
      <c r="X224">
        <f t="shared" si="119"/>
        <v>23.436741269823735</v>
      </c>
      <c r="Y224">
        <f t="shared" si="120"/>
        <v>23.436044347500236</v>
      </c>
      <c r="Z224">
        <f t="shared" si="121"/>
        <v>140.76077478930543</v>
      </c>
      <c r="AA224">
        <f t="shared" si="122"/>
        <v>15.333927393562854</v>
      </c>
      <c r="AB224">
        <f t="shared" si="123"/>
        <v>4.3022268954311424E-2</v>
      </c>
      <c r="AC224">
        <f t="shared" si="124"/>
        <v>-5.2948145068580166</v>
      </c>
      <c r="AD224">
        <f t="shared" si="125"/>
        <v>100.59844083248102</v>
      </c>
      <c r="AE224" s="7">
        <f t="shared" si="126"/>
        <v>0.52034682674087362</v>
      </c>
      <c r="AF224">
        <f t="shared" si="102"/>
        <v>690.70056949314198</v>
      </c>
      <c r="AG224">
        <f t="shared" si="127"/>
        <v>-7.324857626714504</v>
      </c>
      <c r="AH224">
        <f t="shared" si="103"/>
        <v>17.25261820900247</v>
      </c>
      <c r="AI224">
        <f t="shared" si="128"/>
        <v>72.747381790997537</v>
      </c>
      <c r="AJ224">
        <f t="shared" si="129"/>
        <v>5.011484470904732E-3</v>
      </c>
      <c r="AK224">
        <f t="shared" si="130"/>
        <v>72.752393275468435</v>
      </c>
      <c r="AL224">
        <f t="shared" si="104"/>
        <v>155.5075681516272</v>
      </c>
    </row>
    <row r="225" spans="4:38" x14ac:dyDescent="0.25">
      <c r="D225" s="1">
        <f t="shared" si="131"/>
        <v>43689</v>
      </c>
      <c r="E225" s="11">
        <f t="shared" si="105"/>
        <v>0.13079001496044765</v>
      </c>
      <c r="F225" s="7">
        <f t="shared" si="99"/>
        <v>0.24134561966352794</v>
      </c>
      <c r="G225" s="7">
        <f t="shared" si="100"/>
        <v>0.79912320085120681</v>
      </c>
      <c r="H225">
        <f t="shared" si="101"/>
        <v>803.19971691025751</v>
      </c>
      <c r="I225">
        <f t="shared" si="106"/>
        <v>636.80028308974249</v>
      </c>
      <c r="J225" s="8">
        <f t="shared" si="107"/>
        <v>0.11055560470308029</v>
      </c>
      <c r="L225" s="7">
        <f t="shared" si="108"/>
        <v>0.5</v>
      </c>
      <c r="M225" s="2">
        <f t="shared" si="109"/>
        <v>2458707.7708333335</v>
      </c>
      <c r="N225" s="3">
        <f t="shared" si="110"/>
        <v>0.1961059776408895</v>
      </c>
      <c r="P225">
        <f t="shared" si="111"/>
        <v>140.43263499711793</v>
      </c>
      <c r="Q225">
        <f t="shared" si="112"/>
        <v>7417.1580553530703</v>
      </c>
      <c r="R225">
        <f t="shared" si="113"/>
        <v>1.670038542044576E-2</v>
      </c>
      <c r="S225">
        <f t="shared" si="114"/>
        <v>-1.1369184135442918</v>
      </c>
      <c r="T225">
        <f t="shared" si="115"/>
        <v>139.29571658357364</v>
      </c>
      <c r="U225">
        <f t="shared" si="116"/>
        <v>7416.0211369395256</v>
      </c>
      <c r="V225">
        <f t="shared" si="117"/>
        <v>1.0134105279069567</v>
      </c>
      <c r="W225">
        <f t="shared" si="118"/>
        <v>139.28542592004555</v>
      </c>
      <c r="X225">
        <f t="shared" si="119"/>
        <v>23.436740913788885</v>
      </c>
      <c r="Y225">
        <f t="shared" si="120"/>
        <v>23.436046268397316</v>
      </c>
      <c r="Z225">
        <f t="shared" si="121"/>
        <v>141.70592277501547</v>
      </c>
      <c r="AA225">
        <f t="shared" si="122"/>
        <v>15.036400591249665</v>
      </c>
      <c r="AB225">
        <f t="shared" si="123"/>
        <v>4.3022276207378932E-2</v>
      </c>
      <c r="AC225">
        <f t="shared" si="124"/>
        <v>-5.1329347706090429</v>
      </c>
      <c r="AD225">
        <f t="shared" si="125"/>
        <v>100.39996461378219</v>
      </c>
      <c r="AE225" s="7">
        <f t="shared" si="126"/>
        <v>0.52023441025736739</v>
      </c>
      <c r="AF225">
        <f t="shared" si="102"/>
        <v>690.8624492293909</v>
      </c>
      <c r="AG225">
        <f t="shared" si="127"/>
        <v>-7.2843876926522739</v>
      </c>
      <c r="AH225">
        <f t="shared" si="103"/>
        <v>17.515535761082877</v>
      </c>
      <c r="AI225">
        <f t="shared" si="128"/>
        <v>72.484464238917127</v>
      </c>
      <c r="AJ225">
        <f t="shared" si="129"/>
        <v>5.0927724936720882E-3</v>
      </c>
      <c r="AK225">
        <f t="shared" si="130"/>
        <v>72.489557011410795</v>
      </c>
      <c r="AL225">
        <f t="shared" si="104"/>
        <v>155.99170670564388</v>
      </c>
    </row>
    <row r="226" spans="4:38" x14ac:dyDescent="0.25">
      <c r="D226" s="1">
        <f t="shared" si="131"/>
        <v>43690</v>
      </c>
      <c r="E226" s="11">
        <f t="shared" si="105"/>
        <v>0.13094949459114805</v>
      </c>
      <c r="F226" s="7">
        <f t="shared" si="99"/>
        <v>0.24178346306276227</v>
      </c>
      <c r="G226" s="7">
        <f t="shared" si="100"/>
        <v>0.79844758917630543</v>
      </c>
      <c r="H226">
        <f t="shared" si="101"/>
        <v>801.59634160350208</v>
      </c>
      <c r="I226">
        <f t="shared" si="106"/>
        <v>638.40365839649792</v>
      </c>
      <c r="J226" s="8">
        <f t="shared" si="107"/>
        <v>0.11083396847161422</v>
      </c>
      <c r="L226" s="7">
        <f t="shared" si="108"/>
        <v>0.5</v>
      </c>
      <c r="M226" s="2">
        <f t="shared" si="109"/>
        <v>2458708.7708333335</v>
      </c>
      <c r="N226" s="3">
        <f t="shared" si="110"/>
        <v>0.19613335614876082</v>
      </c>
      <c r="P226">
        <f t="shared" si="111"/>
        <v>141.4182823605388</v>
      </c>
      <c r="Q226">
        <f t="shared" si="112"/>
        <v>7418.1436556331446</v>
      </c>
      <c r="R226">
        <f t="shared" si="113"/>
        <v>1.67003842681748E-2</v>
      </c>
      <c r="S226">
        <f t="shared" si="114"/>
        <v>-1.1628011362618635</v>
      </c>
      <c r="T226">
        <f t="shared" si="115"/>
        <v>140.25548122427693</v>
      </c>
      <c r="U226">
        <f t="shared" si="116"/>
        <v>7416.9808544968828</v>
      </c>
      <c r="V226">
        <f t="shared" si="117"/>
        <v>1.0132396206118091</v>
      </c>
      <c r="W226">
        <f t="shared" si="118"/>
        <v>140.24518936397325</v>
      </c>
      <c r="X226">
        <f t="shared" si="119"/>
        <v>23.436740557754039</v>
      </c>
      <c r="Y226">
        <f t="shared" si="120"/>
        <v>23.43604818988775</v>
      </c>
      <c r="Z226">
        <f t="shared" si="121"/>
        <v>142.6487343333603</v>
      </c>
      <c r="AA226">
        <f t="shared" si="122"/>
        <v>14.734877228098348</v>
      </c>
      <c r="AB226">
        <f t="shared" si="123"/>
        <v>4.3022283462687549E-2</v>
      </c>
      <c r="AC226">
        <f t="shared" si="124"/>
        <v>-4.9617416121287112</v>
      </c>
      <c r="AD226">
        <f t="shared" si="125"/>
        <v>100.19954270043776</v>
      </c>
      <c r="AE226" s="7">
        <f t="shared" si="126"/>
        <v>0.52011552611953382</v>
      </c>
      <c r="AF226">
        <f t="shared" si="102"/>
        <v>691.0336423878714</v>
      </c>
      <c r="AG226">
        <f t="shared" si="127"/>
        <v>-7.241589403032151</v>
      </c>
      <c r="AH226">
        <f t="shared" si="103"/>
        <v>17.782492965244018</v>
      </c>
      <c r="AI226">
        <f t="shared" si="128"/>
        <v>72.217507034755982</v>
      </c>
      <c r="AJ226">
        <f t="shared" si="129"/>
        <v>5.1755497948606562E-3</v>
      </c>
      <c r="AK226">
        <f t="shared" si="130"/>
        <v>72.222682584550839</v>
      </c>
      <c r="AL226">
        <f t="shared" si="104"/>
        <v>156.4737832411754</v>
      </c>
    </row>
    <row r="227" spans="4:38" x14ac:dyDescent="0.25">
      <c r="D227" s="1">
        <f t="shared" si="131"/>
        <v>43691</v>
      </c>
      <c r="E227" s="11">
        <f t="shared" si="105"/>
        <v>0.13110521200551886</v>
      </c>
      <c r="F227" s="7">
        <f t="shared" si="99"/>
        <v>0.24222015206219069</v>
      </c>
      <c r="G227" s="7">
        <f t="shared" si="100"/>
        <v>0.7977603918355034</v>
      </c>
      <c r="H227">
        <f t="shared" si="101"/>
        <v>799.9779452735703</v>
      </c>
      <c r="I227">
        <f t="shared" si="106"/>
        <v>640.0220547264297</v>
      </c>
      <c r="J227" s="8">
        <f t="shared" si="107"/>
        <v>0.11111494005667183</v>
      </c>
      <c r="L227" s="7">
        <f t="shared" si="108"/>
        <v>0.5</v>
      </c>
      <c r="M227" s="2">
        <f t="shared" si="109"/>
        <v>2458709.7708333335</v>
      </c>
      <c r="N227" s="3">
        <f t="shared" si="110"/>
        <v>0.19616073465663214</v>
      </c>
      <c r="P227">
        <f t="shared" si="111"/>
        <v>142.40392972395966</v>
      </c>
      <c r="Q227">
        <f t="shared" si="112"/>
        <v>7419.1292559132198</v>
      </c>
      <c r="R227">
        <f t="shared" si="113"/>
        <v>1.6700383115903654E-2</v>
      </c>
      <c r="S227">
        <f t="shared" si="114"/>
        <v>-1.1883563824758434</v>
      </c>
      <c r="T227">
        <f t="shared" si="115"/>
        <v>141.21557334148383</v>
      </c>
      <c r="U227">
        <f t="shared" si="116"/>
        <v>7417.940899530744</v>
      </c>
      <c r="V227">
        <f t="shared" si="117"/>
        <v>1.0130648682377281</v>
      </c>
      <c r="W227">
        <f t="shared" si="118"/>
        <v>141.20528028833533</v>
      </c>
      <c r="X227">
        <f t="shared" si="119"/>
        <v>23.436740201719189</v>
      </c>
      <c r="Y227">
        <f t="shared" si="120"/>
        <v>23.436050111969585</v>
      </c>
      <c r="Z227">
        <f t="shared" si="121"/>
        <v>143.58924374094903</v>
      </c>
      <c r="AA227">
        <f t="shared" si="122"/>
        <v>14.429443470572522</v>
      </c>
      <c r="AB227">
        <f t="shared" si="123"/>
        <v>4.3022290720229867E-2</v>
      </c>
      <c r="AC227">
        <f t="shared" si="124"/>
        <v>-4.7813756063397426</v>
      </c>
      <c r="AD227">
        <f t="shared" si="125"/>
        <v>99.997243159196287</v>
      </c>
      <c r="AE227" s="7">
        <f t="shared" si="126"/>
        <v>0.51999027194884706</v>
      </c>
      <c r="AF227">
        <f t="shared" si="102"/>
        <v>691.21400839366015</v>
      </c>
      <c r="AG227">
        <f t="shared" si="127"/>
        <v>-7.1964979015849622</v>
      </c>
      <c r="AH227">
        <f t="shared" si="103"/>
        <v>18.053450423119379</v>
      </c>
      <c r="AI227">
        <f t="shared" si="128"/>
        <v>71.946549576880614</v>
      </c>
      <c r="AJ227">
        <f t="shared" si="129"/>
        <v>5.2598198628659642E-3</v>
      </c>
      <c r="AK227">
        <f t="shared" si="130"/>
        <v>71.951809396743485</v>
      </c>
      <c r="AL227">
        <f t="shared" si="104"/>
        <v>156.9534504671517</v>
      </c>
    </row>
    <row r="228" spans="4:38" x14ac:dyDescent="0.25">
      <c r="D228" s="1">
        <f t="shared" si="131"/>
        <v>43692</v>
      </c>
      <c r="E228" s="11">
        <f t="shared" si="105"/>
        <v>0.13125717889572794</v>
      </c>
      <c r="F228" s="7">
        <f t="shared" si="99"/>
        <v>0.24265560571588193</v>
      </c>
      <c r="G228" s="7">
        <f t="shared" si="100"/>
        <v>0.79706189843526587</v>
      </c>
      <c r="H228">
        <f t="shared" si="101"/>
        <v>798.34506151591302</v>
      </c>
      <c r="I228">
        <f t="shared" si="106"/>
        <v>641.65493848408698</v>
      </c>
      <c r="J228" s="8">
        <f t="shared" si="107"/>
        <v>0.111398426820154</v>
      </c>
      <c r="L228" s="7">
        <f t="shared" si="108"/>
        <v>0.5</v>
      </c>
      <c r="M228" s="2">
        <f t="shared" si="109"/>
        <v>2458710.7708333335</v>
      </c>
      <c r="N228" s="3">
        <f t="shared" si="110"/>
        <v>0.19618811316450346</v>
      </c>
      <c r="P228">
        <f t="shared" si="111"/>
        <v>143.38957708738144</v>
      </c>
      <c r="Q228">
        <f t="shared" si="112"/>
        <v>7420.1148561932923</v>
      </c>
      <c r="R228">
        <f t="shared" si="113"/>
        <v>1.6700381963632317E-2</v>
      </c>
      <c r="S228">
        <f t="shared" si="114"/>
        <v>-1.2135767402031687</v>
      </c>
      <c r="T228">
        <f t="shared" si="115"/>
        <v>142.17600034717827</v>
      </c>
      <c r="U228">
        <f t="shared" si="116"/>
        <v>7418.901279453089</v>
      </c>
      <c r="V228">
        <f t="shared" si="117"/>
        <v>1.0128863185301817</v>
      </c>
      <c r="W228">
        <f t="shared" si="118"/>
        <v>142.16570610511681</v>
      </c>
      <c r="X228">
        <f t="shared" si="119"/>
        <v>23.43673984568434</v>
      </c>
      <c r="Y228">
        <f t="shared" si="120"/>
        <v>23.43605203464088</v>
      </c>
      <c r="Z228">
        <f t="shared" si="121"/>
        <v>144.52748772988508</v>
      </c>
      <c r="AA228">
        <f t="shared" si="122"/>
        <v>14.120185798332725</v>
      </c>
      <c r="AB228">
        <f t="shared" si="123"/>
        <v>4.3022297979998583E-2</v>
      </c>
      <c r="AC228">
        <f t="shared" si="124"/>
        <v>-4.5919869888266502</v>
      </c>
      <c r="AD228">
        <f t="shared" si="125"/>
        <v>99.793132689489127</v>
      </c>
      <c r="AE228" s="7">
        <f t="shared" si="126"/>
        <v>0.51985875207557397</v>
      </c>
      <c r="AF228">
        <f t="shared" si="102"/>
        <v>691.40339701117341</v>
      </c>
      <c r="AG228">
        <f t="shared" si="127"/>
        <v>-7.1491507472066473</v>
      </c>
      <c r="AH228">
        <f t="shared" si="103"/>
        <v>18.328366407685568</v>
      </c>
      <c r="AI228">
        <f t="shared" si="128"/>
        <v>71.671633592314436</v>
      </c>
      <c r="AJ228">
        <f t="shared" si="129"/>
        <v>5.3455859562138788E-3</v>
      </c>
      <c r="AK228">
        <f t="shared" si="130"/>
        <v>71.676979178270656</v>
      </c>
      <c r="AL228">
        <f t="shared" si="104"/>
        <v>157.43038121473091</v>
      </c>
    </row>
    <row r="229" spans="4:38" x14ac:dyDescent="0.25">
      <c r="D229" s="1">
        <f t="shared" si="131"/>
        <v>43693</v>
      </c>
      <c r="E229" s="11">
        <f t="shared" si="105"/>
        <v>0.131405415364031</v>
      </c>
      <c r="F229" s="7">
        <f t="shared" si="99"/>
        <v>0.2430897534083985</v>
      </c>
      <c r="G229" s="7">
        <f t="shared" si="100"/>
        <v>0.79635240123092843</v>
      </c>
      <c r="H229">
        <f t="shared" si="101"/>
        <v>796.69821286444324</v>
      </c>
      <c r="I229">
        <f t="shared" si="106"/>
        <v>643.30178713555676</v>
      </c>
      <c r="J229" s="8">
        <f t="shared" si="107"/>
        <v>0.11168433804436749</v>
      </c>
      <c r="L229" s="7">
        <f t="shared" si="108"/>
        <v>0.5</v>
      </c>
      <c r="M229" s="2">
        <f t="shared" si="109"/>
        <v>2458711.7708333335</v>
      </c>
      <c r="N229" s="3">
        <f t="shared" si="110"/>
        <v>0.19621549167237476</v>
      </c>
      <c r="P229">
        <f t="shared" si="111"/>
        <v>144.37522445080231</v>
      </c>
      <c r="Q229">
        <f t="shared" si="112"/>
        <v>7421.1004564733657</v>
      </c>
      <c r="R229">
        <f t="shared" si="113"/>
        <v>1.6700380811360788E-2</v>
      </c>
      <c r="S229">
        <f t="shared" si="114"/>
        <v>-1.2384548776299018</v>
      </c>
      <c r="T229">
        <f t="shared" si="115"/>
        <v>143.13676957317242</v>
      </c>
      <c r="U229">
        <f t="shared" si="116"/>
        <v>7419.8620015957358</v>
      </c>
      <c r="V229">
        <f t="shared" si="117"/>
        <v>1.0127040203239055</v>
      </c>
      <c r="W229">
        <f t="shared" si="118"/>
        <v>143.12647414613082</v>
      </c>
      <c r="X229">
        <f t="shared" si="119"/>
        <v>23.436739489649494</v>
      </c>
      <c r="Y229">
        <f t="shared" si="120"/>
        <v>23.436053957899695</v>
      </c>
      <c r="Z229">
        <f t="shared" si="121"/>
        <v>145.46350542140442</v>
      </c>
      <c r="AA229">
        <f t="shared" si="122"/>
        <v>13.807190978394312</v>
      </c>
      <c r="AB229">
        <f t="shared" si="123"/>
        <v>4.3022305241986365E-2</v>
      </c>
      <c r="AC229">
        <f t="shared" si="124"/>
        <v>-4.3937353403154793</v>
      </c>
      <c r="AD229">
        <f t="shared" si="125"/>
        <v>99.587276608055404</v>
      </c>
      <c r="AE229" s="7">
        <f t="shared" si="126"/>
        <v>0.51972107731966355</v>
      </c>
      <c r="AF229">
        <f t="shared" si="102"/>
        <v>691.60164865968454</v>
      </c>
      <c r="AG229">
        <f t="shared" si="127"/>
        <v>-7.0995878350788644</v>
      </c>
      <c r="AH229">
        <f t="shared" si="103"/>
        <v>18.607196873882277</v>
      </c>
      <c r="AI229">
        <f t="shared" si="128"/>
        <v>71.392803126117727</v>
      </c>
      <c r="AJ229">
        <f t="shared" si="129"/>
        <v>5.4328511073879759E-3</v>
      </c>
      <c r="AK229">
        <f t="shared" si="130"/>
        <v>71.398235977225113</v>
      </c>
      <c r="AL229">
        <f t="shared" si="104"/>
        <v>157.90426780867347</v>
      </c>
    </row>
    <row r="230" spans="4:38" x14ac:dyDescent="0.25">
      <c r="D230" s="1">
        <f t="shared" si="131"/>
        <v>43694</v>
      </c>
      <c r="E230" s="11">
        <f t="shared" si="105"/>
        <v>0.13154994971784353</v>
      </c>
      <c r="F230" s="7">
        <f t="shared" si="99"/>
        <v>0.24352253466477641</v>
      </c>
      <c r="G230" s="7">
        <f t="shared" si="100"/>
        <v>0.79563219487704484</v>
      </c>
      <c r="H230">
        <f t="shared" si="101"/>
        <v>795.0379107056666</v>
      </c>
      <c r="I230">
        <f t="shared" si="106"/>
        <v>644.9620892943334</v>
      </c>
      <c r="J230" s="8">
        <f t="shared" si="107"/>
        <v>0.11197258494693288</v>
      </c>
      <c r="L230" s="7">
        <f t="shared" si="108"/>
        <v>0.5</v>
      </c>
      <c r="M230" s="2">
        <f t="shared" si="109"/>
        <v>2458712.7708333335</v>
      </c>
      <c r="N230" s="3">
        <f t="shared" si="110"/>
        <v>0.19624287018024608</v>
      </c>
      <c r="P230">
        <f t="shared" si="111"/>
        <v>145.36087181422408</v>
      </c>
      <c r="Q230">
        <f t="shared" si="112"/>
        <v>7422.0860567534401</v>
      </c>
      <c r="R230">
        <f t="shared" si="113"/>
        <v>1.6700379659089073E-2</v>
      </c>
      <c r="S230">
        <f t="shared" si="114"/>
        <v>-1.2629835450999336</v>
      </c>
      <c r="T230">
        <f t="shared" si="115"/>
        <v>144.09788826912416</v>
      </c>
      <c r="U230">
        <f t="shared" si="116"/>
        <v>7420.8230732083402</v>
      </c>
      <c r="V230">
        <f t="shared" si="117"/>
        <v>1.012518023532925</v>
      </c>
      <c r="W230">
        <f t="shared" si="118"/>
        <v>144.08759166103627</v>
      </c>
      <c r="X230">
        <f t="shared" si="119"/>
        <v>23.436739133614644</v>
      </c>
      <c r="Y230">
        <f t="shared" si="120"/>
        <v>23.436055881744068</v>
      </c>
      <c r="Z230">
        <f t="shared" si="121"/>
        <v>146.39733825914195</v>
      </c>
      <c r="AA230">
        <f t="shared" si="122"/>
        <v>13.490546041196826</v>
      </c>
      <c r="AB230">
        <f t="shared" si="123"/>
        <v>4.3022312506185816E-2</v>
      </c>
      <c r="AC230">
        <f t="shared" si="124"/>
        <v>-4.186789270111313</v>
      </c>
      <c r="AD230">
        <f t="shared" si="125"/>
        <v>99.379738838208326</v>
      </c>
      <c r="AE230" s="7">
        <f t="shared" si="126"/>
        <v>0.51957736477091065</v>
      </c>
      <c r="AF230">
        <f t="shared" si="102"/>
        <v>691.80859472988868</v>
      </c>
      <c r="AG230">
        <f t="shared" si="127"/>
        <v>-7.0478513175278295</v>
      </c>
      <c r="AH230">
        <f t="shared" si="103"/>
        <v>18.889895474775606</v>
      </c>
      <c r="AI230">
        <f t="shared" si="128"/>
        <v>71.110104525224386</v>
      </c>
      <c r="AJ230">
        <f t="shared" si="129"/>
        <v>5.5216181275910209E-3</v>
      </c>
      <c r="AK230">
        <f t="shared" si="130"/>
        <v>71.115626143351975</v>
      </c>
      <c r="AL230">
        <f t="shared" si="104"/>
        <v>158.37482141959083</v>
      </c>
    </row>
    <row r="231" spans="4:38" x14ac:dyDescent="0.25">
      <c r="D231" s="1">
        <f t="shared" si="131"/>
        <v>43695</v>
      </c>
      <c r="E231" s="11">
        <f t="shared" si="105"/>
        <v>0.13169081825873957</v>
      </c>
      <c r="F231" s="7">
        <f t="shared" si="99"/>
        <v>0.24395389894824651</v>
      </c>
      <c r="G231" s="7">
        <f t="shared" si="100"/>
        <v>0.79490157619021873</v>
      </c>
      <c r="H231">
        <f t="shared" si="101"/>
        <v>793.36465522844003</v>
      </c>
      <c r="I231">
        <f t="shared" si="106"/>
        <v>646.63534477155997</v>
      </c>
      <c r="J231" s="8">
        <f t="shared" si="107"/>
        <v>0.11226308068950694</v>
      </c>
      <c r="L231" s="7">
        <f t="shared" si="108"/>
        <v>0.5</v>
      </c>
      <c r="M231" s="2">
        <f t="shared" si="109"/>
        <v>2458713.7708333335</v>
      </c>
      <c r="N231" s="3">
        <f t="shared" si="110"/>
        <v>0.1962702486881174</v>
      </c>
      <c r="P231">
        <f t="shared" si="111"/>
        <v>146.34651917764677</v>
      </c>
      <c r="Q231">
        <f t="shared" si="112"/>
        <v>7423.0716570335117</v>
      </c>
      <c r="R231">
        <f t="shared" si="113"/>
        <v>1.6700378506817163E-2</v>
      </c>
      <c r="S231">
        <f t="shared" si="114"/>
        <v>-1.2871555771008309</v>
      </c>
      <c r="T231">
        <f t="shared" si="115"/>
        <v>145.05936360054594</v>
      </c>
      <c r="U231">
        <f t="shared" si="116"/>
        <v>7421.7845014564109</v>
      </c>
      <c r="V231">
        <f t="shared" si="117"/>
        <v>1.0123283791402899</v>
      </c>
      <c r="W231">
        <f t="shared" si="118"/>
        <v>145.04906581534661</v>
      </c>
      <c r="X231">
        <f t="shared" si="119"/>
        <v>23.436738777579798</v>
      </c>
      <c r="Y231">
        <f t="shared" si="120"/>
        <v>23.436057806172062</v>
      </c>
      <c r="Z231">
        <f t="shared" si="121"/>
        <v>147.32902994216661</v>
      </c>
      <c r="AA231">
        <f t="shared" si="122"/>
        <v>13.17033825857269</v>
      </c>
      <c r="AB231">
        <f t="shared" si="123"/>
        <v>4.30223197725896E-2</v>
      </c>
      <c r="AC231">
        <f t="shared" si="124"/>
        <v>-3.971326099694962</v>
      </c>
      <c r="AD231">
        <f t="shared" si="125"/>
        <v>99.170581903555004</v>
      </c>
      <c r="AE231" s="7">
        <f t="shared" si="126"/>
        <v>0.51942773756923266</v>
      </c>
      <c r="AF231">
        <f t="shared" si="102"/>
        <v>692.02405790030502</v>
      </c>
      <c r="AG231">
        <f t="shared" si="127"/>
        <v>-6.9939855249237439</v>
      </c>
      <c r="AH231">
        <f t="shared" si="103"/>
        <v>19.176413582714048</v>
      </c>
      <c r="AI231">
        <f t="shared" si="128"/>
        <v>70.823586417285952</v>
      </c>
      <c r="AJ231">
        <f t="shared" si="129"/>
        <v>5.6118896122582746E-3</v>
      </c>
      <c r="AK231">
        <f t="shared" si="130"/>
        <v>70.829198306898206</v>
      </c>
      <c r="AL231">
        <f t="shared" si="104"/>
        <v>158.84177140166503</v>
      </c>
    </row>
    <row r="232" spans="4:38" x14ac:dyDescent="0.25">
      <c r="D232" s="1">
        <f t="shared" si="131"/>
        <v>43696</v>
      </c>
      <c r="E232" s="11">
        <f t="shared" si="105"/>
        <v>0.13182806506645908</v>
      </c>
      <c r="F232" s="7">
        <f t="shared" si="99"/>
        <v>0.2443838054470551</v>
      </c>
      <c r="G232" s="7">
        <f t="shared" si="100"/>
        <v>0.79416084392467101</v>
      </c>
      <c r="H232">
        <f t="shared" si="101"/>
        <v>791.67893540776697</v>
      </c>
      <c r="I232">
        <f t="shared" si="106"/>
        <v>648.32106459223303</v>
      </c>
      <c r="J232" s="8">
        <f t="shared" si="107"/>
        <v>0.11255574038059601</v>
      </c>
      <c r="L232" s="7">
        <f t="shared" si="108"/>
        <v>0.5</v>
      </c>
      <c r="M232" s="2">
        <f t="shared" si="109"/>
        <v>2458714.7708333335</v>
      </c>
      <c r="N232" s="3">
        <f t="shared" si="110"/>
        <v>0.19629762719598873</v>
      </c>
      <c r="P232">
        <f t="shared" si="111"/>
        <v>147.33216654107036</v>
      </c>
      <c r="Q232">
        <f t="shared" si="112"/>
        <v>7424.0572573135851</v>
      </c>
      <c r="R232">
        <f t="shared" si="113"/>
        <v>1.6700377354545066E-2</v>
      </c>
      <c r="S232">
        <f t="shared" si="114"/>
        <v>-1.3109638942448698</v>
      </c>
      <c r="T232">
        <f t="shared" si="115"/>
        <v>146.02120264682549</v>
      </c>
      <c r="U232">
        <f t="shared" si="116"/>
        <v>7422.74629341934</v>
      </c>
      <c r="V232">
        <f t="shared" si="117"/>
        <v>1.0121351391875344</v>
      </c>
      <c r="W232">
        <f t="shared" si="118"/>
        <v>146.01090368845061</v>
      </c>
      <c r="X232">
        <f t="shared" si="119"/>
        <v>23.436738421544952</v>
      </c>
      <c r="Y232">
        <f t="shared" si="120"/>
        <v>23.436059731181729</v>
      </c>
      <c r="Z232">
        <f t="shared" si="121"/>
        <v>148.25862635795821</v>
      </c>
      <c r="AA232">
        <f t="shared" si="122"/>
        <v>12.846655123584</v>
      </c>
      <c r="AB232">
        <f t="shared" si="123"/>
        <v>4.3022327041190377E-2</v>
      </c>
      <c r="AC232">
        <f t="shared" si="124"/>
        <v>-3.7475315476428368</v>
      </c>
      <c r="AD232">
        <f t="shared" si="125"/>
        <v>98.959866925970871</v>
      </c>
      <c r="AE232" s="7">
        <f t="shared" si="126"/>
        <v>0.51927232468586304</v>
      </c>
      <c r="AF232">
        <f t="shared" si="102"/>
        <v>692.24785245235717</v>
      </c>
      <c r="AG232">
        <f t="shared" si="127"/>
        <v>-6.9380368869107087</v>
      </c>
      <c r="AH232">
        <f t="shared" si="103"/>
        <v>19.466700314960701</v>
      </c>
      <c r="AI232">
        <f t="shared" si="128"/>
        <v>70.533299685039296</v>
      </c>
      <c r="AJ232">
        <f t="shared" si="129"/>
        <v>5.7036679471500935E-3</v>
      </c>
      <c r="AK232">
        <f t="shared" si="130"/>
        <v>70.539003352986441</v>
      </c>
      <c r="AL232">
        <f t="shared" si="104"/>
        <v>159.30486462009731</v>
      </c>
    </row>
    <row r="233" spans="4:38" x14ac:dyDescent="0.25">
      <c r="D233" s="1">
        <f t="shared" si="131"/>
        <v>43697</v>
      </c>
      <c r="E233" s="11">
        <f t="shared" si="105"/>
        <v>0.13196174177896225</v>
      </c>
      <c r="F233" s="7">
        <f t="shared" si="99"/>
        <v>0.24481222285169157</v>
      </c>
      <c r="G233" s="7">
        <f t="shared" si="100"/>
        <v>0.79341029856077416</v>
      </c>
      <c r="H233">
        <f t="shared" si="101"/>
        <v>789.981229021079</v>
      </c>
      <c r="I233">
        <f t="shared" si="106"/>
        <v>650.018770978921</v>
      </c>
      <c r="J233" s="8">
        <f t="shared" si="107"/>
        <v>0.11285048107272934</v>
      </c>
      <c r="L233" s="7">
        <f t="shared" si="108"/>
        <v>0.5</v>
      </c>
      <c r="M233" s="2">
        <f t="shared" si="109"/>
        <v>2458715.7708333335</v>
      </c>
      <c r="N233" s="3">
        <f t="shared" si="110"/>
        <v>0.19632500570386005</v>
      </c>
      <c r="P233">
        <f t="shared" si="111"/>
        <v>148.31781390449396</v>
      </c>
      <c r="Q233">
        <f t="shared" si="112"/>
        <v>7425.0428575936576</v>
      </c>
      <c r="R233">
        <f t="shared" si="113"/>
        <v>1.6700376202272781E-2</v>
      </c>
      <c r="S233">
        <f t="shared" si="114"/>
        <v>-1.3344015052449922</v>
      </c>
      <c r="T233">
        <f t="shared" si="115"/>
        <v>146.98341239924898</v>
      </c>
      <c r="U233">
        <f t="shared" si="116"/>
        <v>7423.7084560884123</v>
      </c>
      <c r="V233">
        <f t="shared" si="117"/>
        <v>1.0119383567638545</v>
      </c>
      <c r="W233">
        <f t="shared" si="118"/>
        <v>146.97311227163542</v>
      </c>
      <c r="X233">
        <f t="shared" si="119"/>
        <v>23.436738065510102</v>
      </c>
      <c r="Y233">
        <f t="shared" si="120"/>
        <v>23.436061656771116</v>
      </c>
      <c r="Z233">
        <f t="shared" si="121"/>
        <v>149.18617551545989</v>
      </c>
      <c r="AA233">
        <f t="shared" si="122"/>
        <v>12.519584332202225</v>
      </c>
      <c r="AB233">
        <f t="shared" si="123"/>
        <v>4.302233431198077E-2</v>
      </c>
      <c r="AC233">
        <f t="shared" si="124"/>
        <v>-3.5155994169754572</v>
      </c>
      <c r="AD233">
        <f t="shared" si="125"/>
        <v>98.747653627634875</v>
      </c>
      <c r="AE233" s="7">
        <f t="shared" si="126"/>
        <v>0.51911126070623292</v>
      </c>
      <c r="AF233">
        <f t="shared" si="102"/>
        <v>692.47978458302464</v>
      </c>
      <c r="AG233">
        <f t="shared" si="127"/>
        <v>-6.8800538542438403</v>
      </c>
      <c r="AH233">
        <f t="shared" si="103"/>
        <v>19.760702563302246</v>
      </c>
      <c r="AI233">
        <f t="shared" si="128"/>
        <v>70.239297436697754</v>
      </c>
      <c r="AJ233">
        <f t="shared" si="129"/>
        <v>5.7969553148557E-3</v>
      </c>
      <c r="AK233">
        <f t="shared" si="130"/>
        <v>70.245094392012604</v>
      </c>
      <c r="AL233">
        <f t="shared" si="104"/>
        <v>159.76386477215078</v>
      </c>
    </row>
    <row r="234" spans="4:38" x14ac:dyDescent="0.25">
      <c r="D234" s="1">
        <f t="shared" si="131"/>
        <v>43698</v>
      </c>
      <c r="E234" s="11">
        <f t="shared" si="105"/>
        <v>0.13209190736952275</v>
      </c>
      <c r="F234" s="7">
        <f t="shared" si="99"/>
        <v>0.24523912912378612</v>
      </c>
      <c r="G234" s="7">
        <f t="shared" si="100"/>
        <v>0.79265024210673274</v>
      </c>
      <c r="H234">
        <f t="shared" si="101"/>
        <v>788.27200269544312</v>
      </c>
      <c r="I234">
        <f t="shared" si="106"/>
        <v>651.72799730455688</v>
      </c>
      <c r="J234" s="8">
        <f t="shared" si="107"/>
        <v>0.11314722175426335</v>
      </c>
      <c r="L234" s="7">
        <f t="shared" si="108"/>
        <v>0.5</v>
      </c>
      <c r="M234" s="2">
        <f t="shared" si="109"/>
        <v>2458716.7708333335</v>
      </c>
      <c r="N234" s="3">
        <f t="shared" si="110"/>
        <v>0.19635238421173137</v>
      </c>
      <c r="P234">
        <f t="shared" si="111"/>
        <v>149.30346126791846</v>
      </c>
      <c r="Q234">
        <f t="shared" si="112"/>
        <v>7426.0284578737301</v>
      </c>
      <c r="R234">
        <f t="shared" si="113"/>
        <v>1.6700375050000302E-2</v>
      </c>
      <c r="S234">
        <f t="shared" si="114"/>
        <v>-1.3574615088866573</v>
      </c>
      <c r="T234">
        <f t="shared" si="115"/>
        <v>147.94599975903182</v>
      </c>
      <c r="U234">
        <f t="shared" si="116"/>
        <v>7424.6709963648436</v>
      </c>
      <c r="V234">
        <f t="shared" si="117"/>
        <v>1.0117380859950036</v>
      </c>
      <c r="W234">
        <f t="shared" si="118"/>
        <v>147.93569846611746</v>
      </c>
      <c r="X234">
        <f t="shared" si="119"/>
        <v>23.436737709475256</v>
      </c>
      <c r="Y234">
        <f t="shared" si="120"/>
        <v>23.436063582938278</v>
      </c>
      <c r="Z234">
        <f t="shared" si="121"/>
        <v>150.1117274783407</v>
      </c>
      <c r="AA234">
        <f t="shared" si="122"/>
        <v>12.189213766797669</v>
      </c>
      <c r="AB234">
        <f t="shared" si="123"/>
        <v>4.3022341584953439E-2</v>
      </c>
      <c r="AC234">
        <f t="shared" si="124"/>
        <v>-3.275731285973571</v>
      </c>
      <c r="AD234">
        <f t="shared" si="125"/>
        <v>98.53400033693039</v>
      </c>
      <c r="AE234" s="7">
        <f t="shared" si="126"/>
        <v>0.51894468561525942</v>
      </c>
      <c r="AF234">
        <f t="shared" si="102"/>
        <v>692.71965271402632</v>
      </c>
      <c r="AG234">
        <f t="shared" si="127"/>
        <v>-6.8200868214934189</v>
      </c>
      <c r="AH234">
        <f t="shared" si="103"/>
        <v>20.058365027160217</v>
      </c>
      <c r="AI234">
        <f t="shared" si="128"/>
        <v>69.941634972839779</v>
      </c>
      <c r="AJ234">
        <f t="shared" si="129"/>
        <v>5.8917537015467925E-3</v>
      </c>
      <c r="AK234">
        <f t="shared" si="130"/>
        <v>69.947526726541327</v>
      </c>
      <c r="AL234">
        <f t="shared" si="104"/>
        <v>160.2185517053432</v>
      </c>
    </row>
    <row r="235" spans="4:38" x14ac:dyDescent="0.25">
      <c r="D235" s="1">
        <f t="shared" si="131"/>
        <v>43699</v>
      </c>
      <c r="E235" s="11">
        <f t="shared" si="105"/>
        <v>0.13221862792181271</v>
      </c>
      <c r="F235" s="7">
        <f t="shared" si="99"/>
        <v>0.24566451125789521</v>
      </c>
      <c r="G235" s="7">
        <f t="shared" si="100"/>
        <v>0.79188097791356526</v>
      </c>
      <c r="H235">
        <f t="shared" si="101"/>
        <v>786.55171198416485</v>
      </c>
      <c r="I235">
        <f t="shared" si="106"/>
        <v>653.44828801583515</v>
      </c>
      <c r="J235" s="8">
        <f t="shared" si="107"/>
        <v>0.11344588333608249</v>
      </c>
      <c r="L235" s="7">
        <f t="shared" si="108"/>
        <v>0.5</v>
      </c>
      <c r="M235" s="2">
        <f t="shared" si="109"/>
        <v>2458717.7708333335</v>
      </c>
      <c r="N235" s="3">
        <f t="shared" si="110"/>
        <v>0.1963797627196027</v>
      </c>
      <c r="P235">
        <f t="shared" si="111"/>
        <v>150.28910863134115</v>
      </c>
      <c r="Q235">
        <f t="shared" si="112"/>
        <v>7427.0140581538026</v>
      </c>
      <c r="R235">
        <f t="shared" si="113"/>
        <v>1.6700373897727636E-2</v>
      </c>
      <c r="S235">
        <f t="shared" si="114"/>
        <v>-1.380137095993283</v>
      </c>
      <c r="T235">
        <f t="shared" si="115"/>
        <v>148.90897153534786</v>
      </c>
      <c r="U235">
        <f t="shared" si="116"/>
        <v>7425.6339210578089</v>
      </c>
      <c r="V235">
        <f t="shared" si="117"/>
        <v>1.0115343820319058</v>
      </c>
      <c r="W235">
        <f t="shared" si="118"/>
        <v>148.89866908107155</v>
      </c>
      <c r="X235">
        <f t="shared" si="119"/>
        <v>23.43673735344041</v>
      </c>
      <c r="Y235">
        <f t="shared" si="120"/>
        <v>23.436065509681264</v>
      </c>
      <c r="Z235">
        <f t="shared" si="121"/>
        <v>151.03533429857816</v>
      </c>
      <c r="AA235">
        <f t="shared" si="122"/>
        <v>11.855631481407281</v>
      </c>
      <c r="AB235">
        <f t="shared" si="123"/>
        <v>4.3022348860101013E-2</v>
      </c>
      <c r="AC235">
        <f t="shared" si="124"/>
        <v>-3.0281362034515009</v>
      </c>
      <c r="AD235">
        <f t="shared" si="125"/>
        <v>98.318963998020607</v>
      </c>
      <c r="AE235" s="7">
        <f t="shared" si="126"/>
        <v>0.51877274458573019</v>
      </c>
      <c r="AF235">
        <f t="shared" si="102"/>
        <v>692.96724779654846</v>
      </c>
      <c r="AG235">
        <f t="shared" si="127"/>
        <v>-6.7581880508628842</v>
      </c>
      <c r="AH235">
        <f t="shared" si="103"/>
        <v>20.359630249752833</v>
      </c>
      <c r="AI235">
        <f t="shared" si="128"/>
        <v>69.640369750247174</v>
      </c>
      <c r="AJ235">
        <f t="shared" si="129"/>
        <v>5.9880649038254819E-3</v>
      </c>
      <c r="AK235">
        <f t="shared" si="130"/>
        <v>69.646357815151006</v>
      </c>
      <c r="AL235">
        <f t="shared" si="104"/>
        <v>160.66872073598142</v>
      </c>
    </row>
    <row r="236" spans="4:38" x14ac:dyDescent="0.25">
      <c r="D236" s="1">
        <f t="shared" si="131"/>
        <v>43700</v>
      </c>
      <c r="E236" s="11">
        <f t="shared" si="105"/>
        <v>0.13234197640387638</v>
      </c>
      <c r="F236" s="7">
        <f t="shared" si="99"/>
        <v>0.24608836503734366</v>
      </c>
      <c r="G236" s="7">
        <f t="shared" si="100"/>
        <v>0.79110281050347453</v>
      </c>
      <c r="H236">
        <f t="shared" si="101"/>
        <v>784.82080147122849</v>
      </c>
      <c r="I236">
        <f t="shared" si="106"/>
        <v>655.17919852877151</v>
      </c>
      <c r="J236" s="8">
        <f t="shared" si="107"/>
        <v>0.11374638863346728</v>
      </c>
      <c r="L236" s="7">
        <f t="shared" si="108"/>
        <v>0.5</v>
      </c>
      <c r="M236" s="2">
        <f t="shared" si="109"/>
        <v>2458718.7708333335</v>
      </c>
      <c r="N236" s="3">
        <f t="shared" si="110"/>
        <v>0.19640714122747402</v>
      </c>
      <c r="P236">
        <f t="shared" si="111"/>
        <v>151.27475599476656</v>
      </c>
      <c r="Q236">
        <f t="shared" si="112"/>
        <v>7427.9996584338742</v>
      </c>
      <c r="R236">
        <f t="shared" si="113"/>
        <v>1.6700372745454779E-2</v>
      </c>
      <c r="S236">
        <f t="shared" si="114"/>
        <v>-1.4024215513864575</v>
      </c>
      <c r="T236">
        <f t="shared" si="115"/>
        <v>149.87233444338011</v>
      </c>
      <c r="U236">
        <f t="shared" si="116"/>
        <v>7426.5972368824878</v>
      </c>
      <c r="V236">
        <f t="shared" si="117"/>
        <v>1.0113273010389794</v>
      </c>
      <c r="W236">
        <f t="shared" si="118"/>
        <v>149.86203083168169</v>
      </c>
      <c r="X236">
        <f t="shared" si="119"/>
        <v>23.436736997405564</v>
      </c>
      <c r="Y236">
        <f t="shared" si="120"/>
        <v>23.436067436998126</v>
      </c>
      <c r="Z236">
        <f t="shared" si="121"/>
        <v>151.95704995049033</v>
      </c>
      <c r="AA236">
        <f t="shared" si="122"/>
        <v>11.518925688735543</v>
      </c>
      <c r="AB236">
        <f t="shared" si="123"/>
        <v>4.3022356137416146E-2</v>
      </c>
      <c r="AC236">
        <f t="shared" si="124"/>
        <v>-2.7730303893891586</v>
      </c>
      <c r="AD236">
        <f t="shared" si="125"/>
        <v>98.102600183903562</v>
      </c>
      <c r="AE236" s="7">
        <f t="shared" si="126"/>
        <v>0.51859558777040915</v>
      </c>
      <c r="AF236">
        <f t="shared" si="102"/>
        <v>693.22235361061075</v>
      </c>
      <c r="AG236">
        <f t="shared" si="127"/>
        <v>-6.6944115973473117</v>
      </c>
      <c r="AH236">
        <f t="shared" si="103"/>
        <v>20.664438656889505</v>
      </c>
      <c r="AI236">
        <f t="shared" si="128"/>
        <v>69.335561343110498</v>
      </c>
      <c r="AJ236">
        <f t="shared" si="129"/>
        <v>6.0858905355205247E-3</v>
      </c>
      <c r="AK236">
        <f t="shared" si="130"/>
        <v>69.341647233646015</v>
      </c>
      <c r="AL236">
        <f t="shared" si="104"/>
        <v>161.11418197093826</v>
      </c>
    </row>
    <row r="237" spans="4:38" x14ac:dyDescent="0.25">
      <c r="D237" s="1">
        <f t="shared" si="131"/>
        <v>43701</v>
      </c>
      <c r="E237" s="11">
        <f t="shared" si="105"/>
        <v>0.13246203244182742</v>
      </c>
      <c r="F237" s="7">
        <f t="shared" si="99"/>
        <v>0.24651069478520335</v>
      </c>
      <c r="G237" s="7">
        <f t="shared" si="100"/>
        <v>0.79031604541169964</v>
      </c>
      <c r="H237">
        <f t="shared" si="101"/>
        <v>783.07970490215473</v>
      </c>
      <c r="I237">
        <f t="shared" si="106"/>
        <v>656.92029509784527</v>
      </c>
      <c r="J237" s="8">
        <f t="shared" si="107"/>
        <v>0.11404866234337592</v>
      </c>
      <c r="L237" s="7">
        <f t="shared" si="108"/>
        <v>0.5</v>
      </c>
      <c r="M237" s="2">
        <f t="shared" si="109"/>
        <v>2458719.7708333335</v>
      </c>
      <c r="N237" s="3">
        <f t="shared" si="110"/>
        <v>0.19643451973534534</v>
      </c>
      <c r="P237">
        <f t="shared" si="111"/>
        <v>152.26040335819198</v>
      </c>
      <c r="Q237">
        <f t="shared" si="112"/>
        <v>7428.9852587139467</v>
      </c>
      <c r="R237">
        <f t="shared" si="113"/>
        <v>1.6700371593181731E-2</v>
      </c>
      <c r="S237">
        <f t="shared" si="114"/>
        <v>-1.4243082558398572</v>
      </c>
      <c r="T237">
        <f t="shared" si="115"/>
        <v>150.83609510235212</v>
      </c>
      <c r="U237">
        <f t="shared" si="116"/>
        <v>7427.5609504581071</v>
      </c>
      <c r="V237">
        <f t="shared" si="117"/>
        <v>1.0111169001821778</v>
      </c>
      <c r="W237">
        <f t="shared" si="118"/>
        <v>150.82579033717246</v>
      </c>
      <c r="X237">
        <f t="shared" si="119"/>
        <v>23.436736641370718</v>
      </c>
      <c r="Y237">
        <f t="shared" si="120"/>
        <v>23.436069364886908</v>
      </c>
      <c r="Z237">
        <f t="shared" si="121"/>
        <v>152.87693026527364</v>
      </c>
      <c r="AA237">
        <f t="shared" si="122"/>
        <v>11.179184748862932</v>
      </c>
      <c r="AB237">
        <f t="shared" si="123"/>
        <v>4.3022363416891439E-2</v>
      </c>
      <c r="AC237">
        <f t="shared" si="124"/>
        <v>-2.5106369417702044</v>
      </c>
      <c r="AD237">
        <f t="shared" si="125"/>
        <v>97.884963112769341</v>
      </c>
      <c r="AE237" s="7">
        <f t="shared" si="126"/>
        <v>0.51841337009845156</v>
      </c>
      <c r="AF237">
        <f t="shared" si="102"/>
        <v>693.48474705822969</v>
      </c>
      <c r="AG237">
        <f t="shared" si="127"/>
        <v>-6.6288132354425784</v>
      </c>
      <c r="AH237">
        <f t="shared" si="103"/>
        <v>20.972728597984243</v>
      </c>
      <c r="AI237">
        <f t="shared" si="128"/>
        <v>69.027271402015757</v>
      </c>
      <c r="AJ237">
        <f t="shared" si="129"/>
        <v>6.1852320342853893E-3</v>
      </c>
      <c r="AK237">
        <f t="shared" si="130"/>
        <v>69.03345663405004</v>
      </c>
      <c r="AL237">
        <f t="shared" si="104"/>
        <v>161.55475963524611</v>
      </c>
    </row>
    <row r="238" spans="4:38" x14ac:dyDescent="0.25">
      <c r="D238" s="1">
        <f t="shared" si="131"/>
        <v>43702</v>
      </c>
      <c r="E238" s="11">
        <f t="shared" si="105"/>
        <v>0.13257888209406199</v>
      </c>
      <c r="F238" s="7">
        <f t="shared" si="99"/>
        <v>0.24693151311147069</v>
      </c>
      <c r="G238" s="7">
        <f t="shared" si="100"/>
        <v>0.78952098904183587</v>
      </c>
      <c r="H238">
        <f t="shared" si="101"/>
        <v>781.32884533972594</v>
      </c>
      <c r="I238">
        <f t="shared" si="106"/>
        <v>658.67115466027406</v>
      </c>
      <c r="J238" s="8">
        <f t="shared" si="107"/>
        <v>0.1143526310174087</v>
      </c>
      <c r="L238" s="7">
        <f t="shared" si="108"/>
        <v>0.5</v>
      </c>
      <c r="M238" s="2">
        <f t="shared" si="109"/>
        <v>2458720.7708333335</v>
      </c>
      <c r="N238" s="3">
        <f t="shared" si="110"/>
        <v>0.19646189824321666</v>
      </c>
      <c r="P238">
        <f t="shared" si="111"/>
        <v>153.2460507216183</v>
      </c>
      <c r="Q238">
        <f t="shared" si="112"/>
        <v>7429.9708589940183</v>
      </c>
      <c r="R238">
        <f t="shared" si="113"/>
        <v>1.6700370440908496E-2</v>
      </c>
      <c r="S238">
        <f t="shared" si="114"/>
        <v>-1.4457906880261329</v>
      </c>
      <c r="T238">
        <f t="shared" si="115"/>
        <v>151.80026003359217</v>
      </c>
      <c r="U238">
        <f t="shared" si="116"/>
        <v>7428.5250683059921</v>
      </c>
      <c r="V238">
        <f t="shared" si="117"/>
        <v>1.0109032376167395</v>
      </c>
      <c r="W238">
        <f t="shared" si="118"/>
        <v>151.78995411887308</v>
      </c>
      <c r="X238">
        <f t="shared" si="119"/>
        <v>23.436736285335872</v>
      </c>
      <c r="Y238">
        <f t="shared" si="120"/>
        <v>23.436071293345666</v>
      </c>
      <c r="Z238">
        <f t="shared" si="121"/>
        <v>153.79503286618032</v>
      </c>
      <c r="AA238">
        <f t="shared" si="122"/>
        <v>10.836497159601862</v>
      </c>
      <c r="AB238">
        <f t="shared" si="123"/>
        <v>4.3022370698519566E-2</v>
      </c>
      <c r="AC238">
        <f t="shared" si="124"/>
        <v>-2.2411855503807043</v>
      </c>
      <c r="AD238">
        <f t="shared" si="125"/>
        <v>97.666105667465743</v>
      </c>
      <c r="AE238" s="7">
        <f t="shared" si="126"/>
        <v>0.51822625107665332</v>
      </c>
      <c r="AF238">
        <f t="shared" si="102"/>
        <v>693.75419844961925</v>
      </c>
      <c r="AG238">
        <f t="shared" si="127"/>
        <v>-6.5614503875951868</v>
      </c>
      <c r="AH238">
        <f t="shared" si="103"/>
        <v>21.284436388929048</v>
      </c>
      <c r="AI238">
        <f t="shared" si="128"/>
        <v>68.715563611070948</v>
      </c>
      <c r="AJ238">
        <f t="shared" si="129"/>
        <v>6.2860906678678377E-3</v>
      </c>
      <c r="AK238">
        <f t="shared" si="130"/>
        <v>68.721849701738819</v>
      </c>
      <c r="AL238">
        <f t="shared" si="104"/>
        <v>161.99029140783273</v>
      </c>
    </row>
    <row r="239" spans="4:38" x14ac:dyDescent="0.25">
      <c r="D239" s="1">
        <f t="shared" si="131"/>
        <v>43703</v>
      </c>
      <c r="E239" s="11">
        <f t="shared" si="105"/>
        <v>0.13269261762669748</v>
      </c>
      <c r="F239" s="7">
        <f t="shared" si="99"/>
        <v>0.24735084065738569</v>
      </c>
      <c r="G239" s="7">
        <f t="shared" si="100"/>
        <v>0.78871794853463273</v>
      </c>
      <c r="H239">
        <f t="shared" si="101"/>
        <v>779.56863534323588</v>
      </c>
      <c r="I239">
        <f t="shared" si="106"/>
        <v>660.43136465676412</v>
      </c>
      <c r="J239" s="8">
        <f t="shared" si="107"/>
        <v>0.11465822303068822</v>
      </c>
      <c r="L239" s="7">
        <f t="shared" si="108"/>
        <v>0.5</v>
      </c>
      <c r="M239" s="2">
        <f t="shared" si="109"/>
        <v>2458721.7708333335</v>
      </c>
      <c r="N239" s="3">
        <f t="shared" si="110"/>
        <v>0.19648927675108799</v>
      </c>
      <c r="P239">
        <f t="shared" si="111"/>
        <v>154.23169808504463</v>
      </c>
      <c r="Q239">
        <f t="shared" si="112"/>
        <v>7430.956459274089</v>
      </c>
      <c r="R239">
        <f t="shared" si="113"/>
        <v>1.670036928863507E-2</v>
      </c>
      <c r="S239">
        <f t="shared" si="114"/>
        <v>-1.4668624264571524</v>
      </c>
      <c r="T239">
        <f t="shared" si="115"/>
        <v>152.76483565858749</v>
      </c>
      <c r="U239">
        <f t="shared" si="116"/>
        <v>7429.4895968476321</v>
      </c>
      <c r="V239">
        <f t="shared" si="117"/>
        <v>1.0106863724746504</v>
      </c>
      <c r="W239">
        <f t="shared" si="118"/>
        <v>152.75452859827178</v>
      </c>
      <c r="X239">
        <f t="shared" si="119"/>
        <v>23.436735929301026</v>
      </c>
      <c r="Y239">
        <f t="shared" si="120"/>
        <v>23.436073222372443</v>
      </c>
      <c r="Z239">
        <f t="shared" si="121"/>
        <v>154.71141710436942</v>
      </c>
      <c r="AA239">
        <f t="shared" si="122"/>
        <v>10.490951548470862</v>
      </c>
      <c r="AB239">
        <f t="shared" si="123"/>
        <v>4.3022377982293115E-2</v>
      </c>
      <c r="AC239">
        <f t="shared" si="124"/>
        <v>-1.964912218253448</v>
      </c>
      <c r="AD239">
        <f t="shared" si="125"/>
        <v>97.446079417904485</v>
      </c>
      <c r="AE239" s="7">
        <f t="shared" si="126"/>
        <v>0.51803439459600931</v>
      </c>
      <c r="AF239">
        <f t="shared" si="102"/>
        <v>694.03047178174666</v>
      </c>
      <c r="AG239">
        <f t="shared" si="127"/>
        <v>-6.4923820545633362</v>
      </c>
      <c r="AH239">
        <f t="shared" si="103"/>
        <v>21.599496356462634</v>
      </c>
      <c r="AI239">
        <f t="shared" si="128"/>
        <v>68.400503643537363</v>
      </c>
      <c r="AJ239">
        <f t="shared" si="129"/>
        <v>6.3884675399167399E-3</v>
      </c>
      <c r="AK239">
        <f t="shared" si="130"/>
        <v>68.406892111077283</v>
      </c>
      <c r="AL239">
        <f t="shared" si="104"/>
        <v>162.42062776742171</v>
      </c>
    </row>
    <row r="240" spans="4:38" x14ac:dyDescent="0.25">
      <c r="D240" s="1">
        <f t="shared" si="131"/>
        <v>43704</v>
      </c>
      <c r="E240" s="11">
        <f t="shared" si="105"/>
        <v>0.13280333729089872</v>
      </c>
      <c r="F240" s="7">
        <f t="shared" si="99"/>
        <v>0.24776870583780081</v>
      </c>
      <c r="G240" s="7">
        <f t="shared" si="100"/>
        <v>0.7879072316501925</v>
      </c>
      <c r="H240">
        <f t="shared" si="101"/>
        <v>777.79947716984407</v>
      </c>
      <c r="I240">
        <f t="shared" si="106"/>
        <v>662.20052283015593</v>
      </c>
      <c r="J240" s="8">
        <f t="shared" si="107"/>
        <v>0.11496536854690208</v>
      </c>
      <c r="L240" s="7">
        <f t="shared" si="108"/>
        <v>0.5</v>
      </c>
      <c r="M240" s="2">
        <f t="shared" si="109"/>
        <v>2458722.7708333335</v>
      </c>
      <c r="N240" s="3">
        <f t="shared" si="110"/>
        <v>0.19651665525895931</v>
      </c>
      <c r="P240">
        <f t="shared" si="111"/>
        <v>155.21734544847095</v>
      </c>
      <c r="Q240">
        <f t="shared" si="112"/>
        <v>7431.9420595541606</v>
      </c>
      <c r="R240">
        <f t="shared" si="113"/>
        <v>1.6700368136361454E-2</v>
      </c>
      <c r="S240">
        <f t="shared" si="114"/>
        <v>-1.4875171514164176</v>
      </c>
      <c r="T240">
        <f t="shared" si="115"/>
        <v>153.72982829705452</v>
      </c>
      <c r="U240">
        <f t="shared" si="116"/>
        <v>7430.4545424027438</v>
      </c>
      <c r="V240">
        <f t="shared" si="117"/>
        <v>1.0104663648518111</v>
      </c>
      <c r="W240">
        <f t="shared" si="118"/>
        <v>153.71952009508601</v>
      </c>
      <c r="X240">
        <f t="shared" si="119"/>
        <v>23.43673557326618</v>
      </c>
      <c r="Y240">
        <f t="shared" si="120"/>
        <v>23.436075151965291</v>
      </c>
      <c r="Z240">
        <f t="shared" si="121"/>
        <v>155.62614399551816</v>
      </c>
      <c r="AA240">
        <f t="shared" si="122"/>
        <v>10.142636666232228</v>
      </c>
      <c r="AB240">
        <f t="shared" si="123"/>
        <v>4.302238526820476E-2</v>
      </c>
      <c r="AC240">
        <f t="shared" si="124"/>
        <v>-1.6820589913551134</v>
      </c>
      <c r="AD240">
        <f t="shared" si="125"/>
        <v>97.224934646230508</v>
      </c>
      <c r="AE240" s="7">
        <f t="shared" si="126"/>
        <v>0.51783796874399668</v>
      </c>
      <c r="AF240">
        <f t="shared" si="102"/>
        <v>694.31332500864482</v>
      </c>
      <c r="AG240">
        <f t="shared" si="127"/>
        <v>-6.4216687478387939</v>
      </c>
      <c r="AH240">
        <f t="shared" si="103"/>
        <v>21.917840883716057</v>
      </c>
      <c r="AI240">
        <f t="shared" si="128"/>
        <v>68.082159116283947</v>
      </c>
      <c r="AJ240">
        <f t="shared" si="129"/>
        <v>6.4923635952049757E-3</v>
      </c>
      <c r="AK240">
        <f t="shared" si="130"/>
        <v>68.088651479879147</v>
      </c>
      <c r="AL240">
        <f t="shared" si="104"/>
        <v>162.84563135038957</v>
      </c>
    </row>
    <row r="241" spans="4:38" x14ac:dyDescent="0.25">
      <c r="D241" s="1">
        <f t="shared" si="131"/>
        <v>43705</v>
      </c>
      <c r="E241" s="11">
        <f t="shared" si="105"/>
        <v>0.13291114510267341</v>
      </c>
      <c r="F241" s="7">
        <f t="shared" si="99"/>
        <v>0.24818514458240848</v>
      </c>
      <c r="G241" s="7">
        <f t="shared" si="100"/>
        <v>0.78708914666346819</v>
      </c>
      <c r="H241">
        <f t="shared" si="101"/>
        <v>776.02176299672601</v>
      </c>
      <c r="I241">
        <f t="shared" si="106"/>
        <v>663.97823700327399</v>
      </c>
      <c r="J241" s="8">
        <f t="shared" si="107"/>
        <v>0.11527399947973507</v>
      </c>
      <c r="L241" s="7">
        <f t="shared" si="108"/>
        <v>0.5</v>
      </c>
      <c r="M241" s="2">
        <f t="shared" si="109"/>
        <v>2458723.7708333335</v>
      </c>
      <c r="N241" s="3">
        <f t="shared" si="110"/>
        <v>0.19654403376683063</v>
      </c>
      <c r="P241">
        <f t="shared" si="111"/>
        <v>156.20299281189818</v>
      </c>
      <c r="Q241">
        <f t="shared" si="112"/>
        <v>7432.9276598342321</v>
      </c>
      <c r="R241">
        <f t="shared" si="113"/>
        <v>1.6700366984087646E-2</v>
      </c>
      <c r="S241">
        <f t="shared" si="114"/>
        <v>-1.5077486468832333</v>
      </c>
      <c r="T241">
        <f t="shared" si="115"/>
        <v>154.69524416501494</v>
      </c>
      <c r="U241">
        <f t="shared" si="116"/>
        <v>7431.4199111873486</v>
      </c>
      <c r="V241">
        <f t="shared" si="117"/>
        <v>1.0102432757949187</v>
      </c>
      <c r="W241">
        <f t="shared" si="118"/>
        <v>154.68493482533836</v>
      </c>
      <c r="X241">
        <f t="shared" si="119"/>
        <v>23.436735217231334</v>
      </c>
      <c r="Y241">
        <f t="shared" si="120"/>
        <v>23.436077082122257</v>
      </c>
      <c r="Z241">
        <f t="shared" si="121"/>
        <v>156.53927615723691</v>
      </c>
      <c r="AA241">
        <f t="shared" si="122"/>
        <v>9.791641381949443</v>
      </c>
      <c r="AB241">
        <f t="shared" si="123"/>
        <v>4.3022392556247124E-2</v>
      </c>
      <c r="AC241">
        <f t="shared" si="124"/>
        <v>-1.3928736970312838</v>
      </c>
      <c r="AD241">
        <f t="shared" si="125"/>
        <v>97.002720374590751</v>
      </c>
      <c r="AE241" s="7">
        <f t="shared" si="126"/>
        <v>0.51763714562293839</v>
      </c>
      <c r="AF241">
        <f t="shared" si="102"/>
        <v>694.60251030296877</v>
      </c>
      <c r="AG241">
        <f t="shared" si="127"/>
        <v>-6.3493724242578082</v>
      </c>
      <c r="AH241">
        <f t="shared" si="103"/>
        <v>22.239400456627781</v>
      </c>
      <c r="AI241">
        <f t="shared" si="128"/>
        <v>67.760599543372223</v>
      </c>
      <c r="AJ241">
        <f t="shared" si="129"/>
        <v>6.5977796241487186E-3</v>
      </c>
      <c r="AK241">
        <f t="shared" si="130"/>
        <v>67.767197322996367</v>
      </c>
      <c r="AL241">
        <f t="shared" si="104"/>
        <v>163.26517632214529</v>
      </c>
    </row>
    <row r="242" spans="4:38" x14ac:dyDescent="0.25">
      <c r="D242" s="1">
        <f t="shared" si="131"/>
        <v>43706</v>
      </c>
      <c r="E242" s="11">
        <f t="shared" si="105"/>
        <v>0.13301615062565864</v>
      </c>
      <c r="F242" s="7">
        <f t="shared" si="99"/>
        <v>0.24860020007657166</v>
      </c>
      <c r="G242" s="7">
        <f t="shared" si="100"/>
        <v>0.7862640022729197</v>
      </c>
      <c r="H242">
        <f t="shared" si="101"/>
        <v>774.23587516274108</v>
      </c>
      <c r="I242">
        <f t="shared" si="106"/>
        <v>665.76412483725892</v>
      </c>
      <c r="J242" s="8">
        <f t="shared" si="107"/>
        <v>0.11558404945091301</v>
      </c>
      <c r="L242" s="7">
        <f t="shared" si="108"/>
        <v>0.5</v>
      </c>
      <c r="M242" s="2">
        <f t="shared" si="109"/>
        <v>2458724.7708333335</v>
      </c>
      <c r="N242" s="3">
        <f t="shared" si="110"/>
        <v>0.19657141227470196</v>
      </c>
      <c r="P242">
        <f t="shared" si="111"/>
        <v>157.18864017532633</v>
      </c>
      <c r="Q242">
        <f t="shared" si="112"/>
        <v>7433.9132601143019</v>
      </c>
      <c r="R242">
        <f t="shared" si="113"/>
        <v>1.6700365831813647E-2</v>
      </c>
      <c r="S242">
        <f t="shared" si="114"/>
        <v>-1.5275508024485547</v>
      </c>
      <c r="T242">
        <f t="shared" si="115"/>
        <v>155.66108937287777</v>
      </c>
      <c r="U242">
        <f t="shared" si="116"/>
        <v>7432.3857093118531</v>
      </c>
      <c r="V242">
        <f t="shared" si="117"/>
        <v>1.010017167288048</v>
      </c>
      <c r="W242">
        <f t="shared" si="118"/>
        <v>155.65077889943888</v>
      </c>
      <c r="X242">
        <f t="shared" si="119"/>
        <v>23.436734861196488</v>
      </c>
      <c r="Y242">
        <f t="shared" si="120"/>
        <v>23.436079012841386</v>
      </c>
      <c r="Z242">
        <f t="shared" si="121"/>
        <v>157.45087774733145</v>
      </c>
      <c r="AA242">
        <f t="shared" si="122"/>
        <v>9.4380546795153712</v>
      </c>
      <c r="AB242">
        <f t="shared" si="123"/>
        <v>4.3022399846412818E-2</v>
      </c>
      <c r="AC242">
        <f t="shared" si="124"/>
        <v>-1.0976096916338656</v>
      </c>
      <c r="AD242">
        <f t="shared" si="125"/>
        <v>96.779484395342635</v>
      </c>
      <c r="AE242" s="7">
        <f t="shared" si="126"/>
        <v>0.5174321011747457</v>
      </c>
      <c r="AF242">
        <f t="shared" si="102"/>
        <v>694.89777430836602</v>
      </c>
      <c r="AG242">
        <f t="shared" si="127"/>
        <v>-6.2755564229084939</v>
      </c>
      <c r="AH242">
        <f t="shared" si="103"/>
        <v>22.564103710949805</v>
      </c>
      <c r="AI242">
        <f t="shared" si="128"/>
        <v>67.435896289050191</v>
      </c>
      <c r="AJ242">
        <f t="shared" si="129"/>
        <v>6.7047162665105509E-3</v>
      </c>
      <c r="AK242">
        <f t="shared" si="130"/>
        <v>67.442601005316703</v>
      </c>
      <c r="AL242">
        <f t="shared" si="104"/>
        <v>163.67914776335556</v>
      </c>
    </row>
    <row r="243" spans="4:38" x14ac:dyDescent="0.25">
      <c r="D243" s="1">
        <f t="shared" si="131"/>
        <v>43707</v>
      </c>
      <c r="E243" s="11">
        <f t="shared" si="105"/>
        <v>0.13311846875734207</v>
      </c>
      <c r="F243" s="7">
        <f t="shared" si="99"/>
        <v>0.24901392250241403</v>
      </c>
      <c r="G243" s="7">
        <f t="shared" si="100"/>
        <v>0.78543210752212633</v>
      </c>
      <c r="H243">
        <f t="shared" si="101"/>
        <v>772.44218642838564</v>
      </c>
      <c r="I243">
        <f t="shared" si="106"/>
        <v>667.55781357161436</v>
      </c>
      <c r="J243" s="8">
        <f t="shared" si="107"/>
        <v>0.11589545374507194</v>
      </c>
      <c r="L243" s="7">
        <f t="shared" si="108"/>
        <v>0.5</v>
      </c>
      <c r="M243" s="2">
        <f t="shared" si="109"/>
        <v>2458725.7708333335</v>
      </c>
      <c r="N243" s="3">
        <f t="shared" si="110"/>
        <v>0.19659879078257328</v>
      </c>
      <c r="P243">
        <f t="shared" si="111"/>
        <v>158.17428753875447</v>
      </c>
      <c r="Q243">
        <f t="shared" si="112"/>
        <v>7434.8988603943726</v>
      </c>
      <c r="R243">
        <f t="shared" si="113"/>
        <v>1.6700364679539462E-2</v>
      </c>
      <c r="S243">
        <f t="shared" si="114"/>
        <v>-1.5469176152216952</v>
      </c>
      <c r="T243">
        <f t="shared" si="115"/>
        <v>156.62736992353277</v>
      </c>
      <c r="U243">
        <f t="shared" si="116"/>
        <v>7433.3519427791507</v>
      </c>
      <c r="V243">
        <f t="shared" si="117"/>
        <v>1.009788102238943</v>
      </c>
      <c r="W243">
        <f t="shared" si="118"/>
        <v>156.61705832027826</v>
      </c>
      <c r="X243">
        <f t="shared" si="119"/>
        <v>23.436734505161645</v>
      </c>
      <c r="Y243">
        <f t="shared" si="120"/>
        <v>23.436080944120729</v>
      </c>
      <c r="Z243">
        <f t="shared" si="121"/>
        <v>158.36101440294976</v>
      </c>
      <c r="AA243">
        <f t="shared" si="122"/>
        <v>9.0819656555996264</v>
      </c>
      <c r="AB243">
        <f t="shared" si="123"/>
        <v>4.3022407138694457E-2</v>
      </c>
      <c r="AC243">
        <f t="shared" si="124"/>
        <v>-0.79652561766904917</v>
      </c>
      <c r="AD243">
        <f t="shared" si="125"/>
        <v>96.555273303548205</v>
      </c>
      <c r="AE243" s="7">
        <f t="shared" si="126"/>
        <v>0.51722301501227019</v>
      </c>
      <c r="AF243">
        <f t="shared" si="102"/>
        <v>695.19885838233085</v>
      </c>
      <c r="AG243">
        <f t="shared" si="127"/>
        <v>-6.2002854044172864</v>
      </c>
      <c r="AH243">
        <f t="shared" si="103"/>
        <v>22.891877479587563</v>
      </c>
      <c r="AI243">
        <f t="shared" si="128"/>
        <v>67.108122520412437</v>
      </c>
      <c r="AJ243">
        <f t="shared" si="129"/>
        <v>6.8131740141784683E-3</v>
      </c>
      <c r="AK243">
        <f t="shared" si="130"/>
        <v>67.11493569442662</v>
      </c>
      <c r="AL243">
        <f t="shared" si="104"/>
        <v>164.08744107217603</v>
      </c>
    </row>
    <row r="244" spans="4:38" x14ac:dyDescent="0.25">
      <c r="D244" s="1">
        <f t="shared" si="131"/>
        <v>43708</v>
      </c>
      <c r="E244" s="11">
        <f t="shared" si="105"/>
        <v>0.13321821951909715</v>
      </c>
      <c r="F244" s="7">
        <f t="shared" si="99"/>
        <v>0.2494263687807535</v>
      </c>
      <c r="G244" s="7">
        <f t="shared" si="100"/>
        <v>0.78459377173412814</v>
      </c>
      <c r="H244">
        <f t="shared" si="101"/>
        <v>770.64106025285946</v>
      </c>
      <c r="I244">
        <f t="shared" si="106"/>
        <v>669.35893974714054</v>
      </c>
      <c r="J244" s="8">
        <f t="shared" si="107"/>
        <v>0.11620814926165635</v>
      </c>
      <c r="L244" s="7">
        <f t="shared" si="108"/>
        <v>0.5</v>
      </c>
      <c r="M244" s="2">
        <f t="shared" si="109"/>
        <v>2458726.7708333335</v>
      </c>
      <c r="N244" s="3">
        <f t="shared" si="110"/>
        <v>0.19662616929044457</v>
      </c>
      <c r="P244">
        <f t="shared" si="111"/>
        <v>159.15993490218261</v>
      </c>
      <c r="Q244">
        <f t="shared" si="112"/>
        <v>7435.8844606744424</v>
      </c>
      <c r="R244">
        <f t="shared" si="113"/>
        <v>1.6700363527265085E-2</v>
      </c>
      <c r="S244">
        <f t="shared" si="114"/>
        <v>-1.5658431917270321</v>
      </c>
      <c r="T244">
        <f t="shared" si="115"/>
        <v>157.59409171045559</v>
      </c>
      <c r="U244">
        <f t="shared" si="116"/>
        <v>7434.3186174827151</v>
      </c>
      <c r="V244">
        <f t="shared" si="117"/>
        <v>1.0095561444650092</v>
      </c>
      <c r="W244">
        <f t="shared" si="118"/>
        <v>157.58377898133315</v>
      </c>
      <c r="X244">
        <f t="shared" si="119"/>
        <v>23.436734149126799</v>
      </c>
      <c r="Y244">
        <f t="shared" si="120"/>
        <v>23.436082875958327</v>
      </c>
      <c r="Z244">
        <f t="shared" si="121"/>
        <v>159.26975318063856</v>
      </c>
      <c r="AA244">
        <f t="shared" si="122"/>
        <v>8.7234635189636816</v>
      </c>
      <c r="AB244">
        <f t="shared" si="123"/>
        <v>4.3022414433084681E-2</v>
      </c>
      <c r="AC244">
        <f t="shared" si="124"/>
        <v>-0.48988517071486337</v>
      </c>
      <c r="AD244">
        <f t="shared" si="125"/>
        <v>96.330132531607433</v>
      </c>
      <c r="AE244" s="7">
        <f t="shared" si="126"/>
        <v>0.51701007025744083</v>
      </c>
      <c r="AF244">
        <f t="shared" si="102"/>
        <v>695.50549882928522</v>
      </c>
      <c r="AG244">
        <f t="shared" si="127"/>
        <v>-6.123625292678696</v>
      </c>
      <c r="AH244">
        <f t="shared" si="103"/>
        <v>23.222646840040365</v>
      </c>
      <c r="AI244">
        <f t="shared" si="128"/>
        <v>66.777353159959631</v>
      </c>
      <c r="AJ244">
        <f t="shared" si="129"/>
        <v>6.9231532129183015E-3</v>
      </c>
      <c r="AK244">
        <f t="shared" si="130"/>
        <v>66.784276313172555</v>
      </c>
      <c r="AL244">
        <f t="shared" si="104"/>
        <v>164.48996138343455</v>
      </c>
    </row>
    <row r="245" spans="4:38" x14ac:dyDescent="0.25">
      <c r="D245" s="1">
        <f t="shared" si="131"/>
        <v>43709</v>
      </c>
      <c r="E245" s="11">
        <f t="shared" si="105"/>
        <v>0.13331552785033279</v>
      </c>
      <c r="F245" s="7">
        <f t="shared" si="99"/>
        <v>0.2498376023143706</v>
      </c>
      <c r="G245" s="7">
        <f t="shared" si="100"/>
        <v>0.78374930445821933</v>
      </c>
      <c r="H245">
        <f t="shared" si="101"/>
        <v>768.83285108714222</v>
      </c>
      <c r="I245">
        <f t="shared" si="106"/>
        <v>671.16714891285778</v>
      </c>
      <c r="J245" s="8">
        <f t="shared" si="107"/>
        <v>0.11652207446403781</v>
      </c>
      <c r="L245" s="7">
        <f t="shared" si="108"/>
        <v>0.5</v>
      </c>
      <c r="M245" s="2">
        <f t="shared" si="109"/>
        <v>2458727.7708333335</v>
      </c>
      <c r="N245" s="3">
        <f t="shared" si="110"/>
        <v>0.1966535477983159</v>
      </c>
      <c r="P245">
        <f t="shared" si="111"/>
        <v>160.14558226560985</v>
      </c>
      <c r="Q245">
        <f t="shared" si="112"/>
        <v>7436.8700609545112</v>
      </c>
      <c r="R245">
        <f t="shared" si="113"/>
        <v>1.6700362374990518E-2</v>
      </c>
      <c r="S245">
        <f t="shared" si="114"/>
        <v>-1.5843217497908708</v>
      </c>
      <c r="T245">
        <f t="shared" si="115"/>
        <v>158.56126051581899</v>
      </c>
      <c r="U245">
        <f t="shared" si="116"/>
        <v>7435.2857392047208</v>
      </c>
      <c r="V245">
        <f t="shared" si="117"/>
        <v>1.0093213586790148</v>
      </c>
      <c r="W245">
        <f t="shared" si="118"/>
        <v>158.55094666477723</v>
      </c>
      <c r="X245">
        <f t="shared" si="119"/>
        <v>23.436733793091953</v>
      </c>
      <c r="Y245">
        <f t="shared" si="120"/>
        <v>23.436084808352227</v>
      </c>
      <c r="Z245">
        <f t="shared" si="121"/>
        <v>160.17716249731873</v>
      </c>
      <c r="AA245">
        <f t="shared" si="122"/>
        <v>8.3626375910941171</v>
      </c>
      <c r="AB245">
        <f t="shared" si="123"/>
        <v>4.3022421729576127E-2</v>
      </c>
      <c r="AC245">
        <f t="shared" si="124"/>
        <v>-0.17795687626491588</v>
      </c>
      <c r="AD245">
        <f t="shared" si="125"/>
        <v>96.104106385892777</v>
      </c>
      <c r="AE245" s="7">
        <f t="shared" si="126"/>
        <v>0.51679345338629501</v>
      </c>
      <c r="AF245">
        <f t="shared" si="102"/>
        <v>695.81742712373511</v>
      </c>
      <c r="AG245">
        <f t="shared" si="127"/>
        <v>-6.0456432190662213</v>
      </c>
      <c r="AH245">
        <f t="shared" si="103"/>
        <v>23.556335161725414</v>
      </c>
      <c r="AI245">
        <f t="shared" si="128"/>
        <v>66.443664838274586</v>
      </c>
      <c r="AJ245">
        <f t="shared" si="129"/>
        <v>7.0346540629998089E-3</v>
      </c>
      <c r="AK245">
        <f t="shared" si="130"/>
        <v>66.450699492337591</v>
      </c>
      <c r="AL245">
        <f t="shared" si="104"/>
        <v>164.88662300556848</v>
      </c>
    </row>
    <row r="246" spans="4:38" x14ac:dyDescent="0.25">
      <c r="D246" s="1">
        <f t="shared" si="131"/>
        <v>43710</v>
      </c>
      <c r="E246" s="11">
        <f t="shared" si="105"/>
        <v>0.13341052340699011</v>
      </c>
      <c r="F246" s="7">
        <f t="shared" si="99"/>
        <v>0.25024769273303171</v>
      </c>
      <c r="G246" s="7">
        <f t="shared" si="100"/>
        <v>0.78289901542886531</v>
      </c>
      <c r="H246">
        <f t="shared" si="101"/>
        <v>767.01790468200045</v>
      </c>
      <c r="I246">
        <f t="shared" si="106"/>
        <v>672.98209531799955</v>
      </c>
      <c r="J246" s="8">
        <f t="shared" si="107"/>
        <v>0.11683716932604159</v>
      </c>
      <c r="L246" s="7">
        <f t="shared" si="108"/>
        <v>0.5</v>
      </c>
      <c r="M246" s="2">
        <f t="shared" si="109"/>
        <v>2458728.7708333335</v>
      </c>
      <c r="N246" s="3">
        <f t="shared" si="110"/>
        <v>0.19668092630618722</v>
      </c>
      <c r="P246">
        <f t="shared" si="111"/>
        <v>161.13122962903981</v>
      </c>
      <c r="Q246">
        <f t="shared" si="112"/>
        <v>7437.8556612345819</v>
      </c>
      <c r="R246">
        <f t="shared" si="113"/>
        <v>1.6700361222715763E-2</v>
      </c>
      <c r="S246">
        <f t="shared" si="114"/>
        <v>-1.6023476204172955</v>
      </c>
      <c r="T246">
        <f t="shared" si="115"/>
        <v>159.5288820086225</v>
      </c>
      <c r="U246">
        <f t="shared" si="116"/>
        <v>7436.2533136141647</v>
      </c>
      <c r="V246">
        <f t="shared" si="117"/>
        <v>1.0090838104744886</v>
      </c>
      <c r="W246">
        <f t="shared" si="118"/>
        <v>159.51856703961104</v>
      </c>
      <c r="X246">
        <f t="shared" si="119"/>
        <v>23.436733437057111</v>
      </c>
      <c r="Y246">
        <f t="shared" si="120"/>
        <v>23.436086741300478</v>
      </c>
      <c r="Z246">
        <f t="shared" si="121"/>
        <v>161.08331207219803</v>
      </c>
      <c r="AA246">
        <f t="shared" si="122"/>
        <v>7.9995773080966099</v>
      </c>
      <c r="AB246">
        <f t="shared" si="123"/>
        <v>4.3022429028161391E-2</v>
      </c>
      <c r="AC246">
        <f t="shared" si="124"/>
        <v>0.13898612343415473</v>
      </c>
      <c r="AD246">
        <f t="shared" si="125"/>
        <v>95.877238085250056</v>
      </c>
      <c r="AE246" s="7">
        <f t="shared" si="126"/>
        <v>0.51657335408094851</v>
      </c>
      <c r="AF246">
        <f t="shared" si="102"/>
        <v>696.13437012343411</v>
      </c>
      <c r="AG246">
        <f t="shared" si="127"/>
        <v>-5.9664074691414726</v>
      </c>
      <c r="AH246">
        <f t="shared" si="103"/>
        <v>23.892864152998182</v>
      </c>
      <c r="AI246">
        <f t="shared" si="128"/>
        <v>66.107135847001814</v>
      </c>
      <c r="AJ246">
        <f t="shared" si="129"/>
        <v>7.1476766186039185E-3</v>
      </c>
      <c r="AK246">
        <f t="shared" si="130"/>
        <v>66.114283523620415</v>
      </c>
      <c r="AL246">
        <f t="shared" si="104"/>
        <v>165.27734887594886</v>
      </c>
    </row>
    <row r="247" spans="4:38" x14ac:dyDescent="0.25">
      <c r="D247" s="1">
        <f t="shared" si="131"/>
        <v>43711</v>
      </c>
      <c r="E247" s="11">
        <f t="shared" si="105"/>
        <v>0.13350334036454287</v>
      </c>
      <c r="F247" s="7">
        <f t="shared" si="99"/>
        <v>0.2506567156405905</v>
      </c>
      <c r="G247" s="7">
        <f t="shared" si="100"/>
        <v>0.78204321453639991</v>
      </c>
      <c r="H247">
        <f t="shared" si="101"/>
        <v>765.19655840996575</v>
      </c>
      <c r="I247">
        <f t="shared" si="106"/>
        <v>674.80344159003425</v>
      </c>
      <c r="J247" s="8">
        <f t="shared" si="107"/>
        <v>0.11715337527604762</v>
      </c>
      <c r="L247" s="7">
        <f t="shared" si="108"/>
        <v>0.5</v>
      </c>
      <c r="M247" s="2">
        <f t="shared" si="109"/>
        <v>2458729.7708333335</v>
      </c>
      <c r="N247" s="3">
        <f t="shared" si="110"/>
        <v>0.19670830481405854</v>
      </c>
      <c r="P247">
        <f t="shared" si="111"/>
        <v>162.11687699246977</v>
      </c>
      <c r="Q247">
        <f t="shared" si="112"/>
        <v>7438.8412615146517</v>
      </c>
      <c r="R247">
        <f t="shared" si="113"/>
        <v>1.6700360070440817E-2</v>
      </c>
      <c r="S247">
        <f t="shared" si="114"/>
        <v>-1.6199152496522566</v>
      </c>
      <c r="T247">
        <f t="shared" si="115"/>
        <v>160.49696174281752</v>
      </c>
      <c r="U247">
        <f t="shared" si="116"/>
        <v>7437.2213462649997</v>
      </c>
      <c r="V247">
        <f t="shared" si="117"/>
        <v>1.0088435663108219</v>
      </c>
      <c r="W247">
        <f t="shared" si="118"/>
        <v>160.48664565978689</v>
      </c>
      <c r="X247">
        <f t="shared" si="119"/>
        <v>23.436733081022265</v>
      </c>
      <c r="Y247">
        <f t="shared" si="120"/>
        <v>23.43608867480112</v>
      </c>
      <c r="Z247">
        <f t="shared" si="121"/>
        <v>161.98827286959784</v>
      </c>
      <c r="AA247">
        <f t="shared" si="122"/>
        <v>7.6343722238059879</v>
      </c>
      <c r="AB247">
        <f t="shared" si="123"/>
        <v>4.3022436328833069E-2</v>
      </c>
      <c r="AC247">
        <f t="shared" si="124"/>
        <v>0.46066627256683973</v>
      </c>
      <c r="AD247">
        <f t="shared" si="125"/>
        <v>95.649569801245718</v>
      </c>
      <c r="AE247" s="7">
        <f t="shared" si="126"/>
        <v>0.51634996508849529</v>
      </c>
      <c r="AF247">
        <f t="shared" si="102"/>
        <v>696.45605027256693</v>
      </c>
      <c r="AG247">
        <f t="shared" si="127"/>
        <v>-5.8859874318582683</v>
      </c>
      <c r="AH247">
        <f t="shared" si="103"/>
        <v>24.232153907687721</v>
      </c>
      <c r="AI247">
        <f t="shared" si="128"/>
        <v>65.767846092312283</v>
      </c>
      <c r="AJ247">
        <f t="shared" si="129"/>
        <v>7.2622207859178159E-3</v>
      </c>
      <c r="AK247">
        <f t="shared" si="130"/>
        <v>65.775108313098201</v>
      </c>
      <c r="AL247">
        <f t="shared" si="104"/>
        <v>165.6620700350976</v>
      </c>
    </row>
    <row r="248" spans="4:38" x14ac:dyDescent="0.25">
      <c r="D248" s="1">
        <f t="shared" si="131"/>
        <v>43712</v>
      </c>
      <c r="E248" s="11">
        <f t="shared" si="105"/>
        <v>0.13359411722559358</v>
      </c>
      <c r="F248" s="7">
        <f t="shared" si="99"/>
        <v>0.25106475236443532</v>
      </c>
      <c r="G248" s="7">
        <f t="shared" si="100"/>
        <v>0.78118221180906844</v>
      </c>
      <c r="H248">
        <f t="shared" si="101"/>
        <v>763.36914160027163</v>
      </c>
      <c r="I248">
        <f t="shared" si="106"/>
        <v>676.63085839972837</v>
      </c>
      <c r="J248" s="8">
        <f t="shared" si="107"/>
        <v>0.11747063513884173</v>
      </c>
      <c r="L248" s="7">
        <f t="shared" si="108"/>
        <v>0.5</v>
      </c>
      <c r="M248" s="2">
        <f t="shared" si="109"/>
        <v>2458730.7708333335</v>
      </c>
      <c r="N248" s="3">
        <f t="shared" si="110"/>
        <v>0.19673568332192987</v>
      </c>
      <c r="P248">
        <f t="shared" si="111"/>
        <v>163.10252435590064</v>
      </c>
      <c r="Q248">
        <f t="shared" si="112"/>
        <v>7439.8268617947197</v>
      </c>
      <c r="R248">
        <f t="shared" si="113"/>
        <v>1.6700358918165681E-2</v>
      </c>
      <c r="S248">
        <f t="shared" si="114"/>
        <v>-1.637019200436105</v>
      </c>
      <c r="T248">
        <f t="shared" si="115"/>
        <v>161.46550515546454</v>
      </c>
      <c r="U248">
        <f t="shared" si="116"/>
        <v>7438.1898425942836</v>
      </c>
      <c r="V248">
        <f t="shared" si="117"/>
        <v>1.0086006934980751</v>
      </c>
      <c r="W248">
        <f t="shared" si="118"/>
        <v>161.45518796236624</v>
      </c>
      <c r="X248">
        <f t="shared" si="119"/>
        <v>23.436732724987422</v>
      </c>
      <c r="Y248">
        <f t="shared" si="120"/>
        <v>23.436090608852204</v>
      </c>
      <c r="Z248">
        <f t="shared" si="121"/>
        <v>162.89211704271892</v>
      </c>
      <c r="AA248">
        <f t="shared" si="122"/>
        <v>7.2671120140446899</v>
      </c>
      <c r="AB248">
        <f t="shared" si="123"/>
        <v>4.3022443631583855E-2</v>
      </c>
      <c r="AC248">
        <f t="shared" si="124"/>
        <v>0.78680179507733294</v>
      </c>
      <c r="AD248">
        <f t="shared" si="125"/>
        <v>95.421142700033954</v>
      </c>
      <c r="AE248" s="7">
        <f t="shared" si="126"/>
        <v>0.51612348208675185</v>
      </c>
      <c r="AF248">
        <f t="shared" si="102"/>
        <v>696.78218579507734</v>
      </c>
      <c r="AG248">
        <f t="shared" si="127"/>
        <v>-5.8044535512306652</v>
      </c>
      <c r="AH248">
        <f t="shared" si="103"/>
        <v>24.574122951007592</v>
      </c>
      <c r="AI248">
        <f t="shared" si="128"/>
        <v>65.425877048992405</v>
      </c>
      <c r="AJ248">
        <f t="shared" si="129"/>
        <v>7.3782863198357806E-3</v>
      </c>
      <c r="AK248">
        <f t="shared" si="130"/>
        <v>65.433255335312239</v>
      </c>
      <c r="AL248">
        <f t="shared" si="104"/>
        <v>166.04072512018081</v>
      </c>
    </row>
    <row r="249" spans="4:38" x14ac:dyDescent="0.25">
      <c r="D249" s="1">
        <f t="shared" si="131"/>
        <v>43713</v>
      </c>
      <c r="E249" s="11">
        <f t="shared" si="105"/>
        <v>0.13368299663207672</v>
      </c>
      <c r="F249" s="7">
        <f t="shared" si="99"/>
        <v>0.25147188970743689</v>
      </c>
      <c r="G249" s="7">
        <f t="shared" si="100"/>
        <v>0.78031631740599627</v>
      </c>
      <c r="H249">
        <f t="shared" si="101"/>
        <v>761.5359758859255</v>
      </c>
      <c r="I249">
        <f t="shared" si="106"/>
        <v>678.4640241140745</v>
      </c>
      <c r="J249" s="8">
        <f t="shared" si="107"/>
        <v>0.11778889307536015</v>
      </c>
      <c r="L249" s="7">
        <f t="shared" si="108"/>
        <v>0.5</v>
      </c>
      <c r="M249" s="2">
        <f t="shared" si="109"/>
        <v>2458731.7708333335</v>
      </c>
      <c r="N249" s="3">
        <f t="shared" si="110"/>
        <v>0.19676306182980119</v>
      </c>
      <c r="P249">
        <f t="shared" si="111"/>
        <v>164.08817171933151</v>
      </c>
      <c r="Q249">
        <f t="shared" si="112"/>
        <v>7440.8124620747894</v>
      </c>
      <c r="R249">
        <f t="shared" si="113"/>
        <v>1.6700357765890354E-2</v>
      </c>
      <c r="S249">
        <f t="shared" si="114"/>
        <v>-1.6536541544430468</v>
      </c>
      <c r="T249">
        <f t="shared" si="115"/>
        <v>162.43451756488847</v>
      </c>
      <c r="U249">
        <f t="shared" si="116"/>
        <v>7439.1588079203466</v>
      </c>
      <c r="V249">
        <f t="shared" si="117"/>
        <v>1.0083552601814778</v>
      </c>
      <c r="W249">
        <f t="shared" si="118"/>
        <v>162.42419926567493</v>
      </c>
      <c r="X249">
        <f t="shared" si="119"/>
        <v>23.43673236895258</v>
      </c>
      <c r="Y249">
        <f t="shared" si="120"/>
        <v>23.436092543451768</v>
      </c>
      <c r="Z249">
        <f t="shared" si="121"/>
        <v>163.79491787829724</v>
      </c>
      <c r="AA249">
        <f t="shared" si="122"/>
        <v>6.8978864819880412</v>
      </c>
      <c r="AB249">
        <f t="shared" si="123"/>
        <v>4.3022450936406283E-2</v>
      </c>
      <c r="AC249">
        <f t="shared" si="124"/>
        <v>1.1171068783280724</v>
      </c>
      <c r="AD249">
        <f t="shared" si="125"/>
        <v>95.191996985740687</v>
      </c>
      <c r="AE249" s="7">
        <f t="shared" si="126"/>
        <v>0.51589410355671661</v>
      </c>
      <c r="AF249">
        <f t="shared" si="102"/>
        <v>697.11249087832812</v>
      </c>
      <c r="AG249">
        <f t="shared" si="127"/>
        <v>-5.7218772804179707</v>
      </c>
      <c r="AH249">
        <f t="shared" si="103"/>
        <v>24.918688284696341</v>
      </c>
      <c r="AI249">
        <f t="shared" si="128"/>
        <v>65.081311715303656</v>
      </c>
      <c r="AJ249">
        <f t="shared" si="129"/>
        <v>7.4958728191785876E-3</v>
      </c>
      <c r="AK249">
        <f t="shared" si="130"/>
        <v>65.088807588122833</v>
      </c>
      <c r="AL249">
        <f t="shared" si="104"/>
        <v>166.41325987803737</v>
      </c>
    </row>
    <row r="250" spans="4:38" x14ac:dyDescent="0.25">
      <c r="D250" s="1">
        <f t="shared" si="131"/>
        <v>43714</v>
      </c>
      <c r="E250" s="11">
        <f t="shared" si="105"/>
        <v>0.13377012518202303</v>
      </c>
      <c r="F250" s="7">
        <f t="shared" si="99"/>
        <v>0.25187821970250279</v>
      </c>
      <c r="G250" s="7">
        <f t="shared" si="100"/>
        <v>0.77944584162058372</v>
      </c>
      <c r="H250">
        <f t="shared" si="101"/>
        <v>759.69737556203654</v>
      </c>
      <c r="I250">
        <f t="shared" si="106"/>
        <v>680.30262443796346</v>
      </c>
      <c r="J250" s="8">
        <f t="shared" si="107"/>
        <v>0.11810809452047977</v>
      </c>
      <c r="L250" s="7">
        <f t="shared" si="108"/>
        <v>0.5</v>
      </c>
      <c r="M250" s="2">
        <f t="shared" si="109"/>
        <v>2458732.7708333335</v>
      </c>
      <c r="N250" s="3">
        <f t="shared" si="110"/>
        <v>0.19679044033767251</v>
      </c>
      <c r="P250">
        <f t="shared" si="111"/>
        <v>165.07381908276238</v>
      </c>
      <c r="Q250">
        <f t="shared" si="112"/>
        <v>7441.7980623548574</v>
      </c>
      <c r="R250">
        <f t="shared" si="113"/>
        <v>1.6700356613614839E-2</v>
      </c>
      <c r="S250">
        <f t="shared" si="114"/>
        <v>-1.6698149139070433</v>
      </c>
      <c r="T250">
        <f t="shared" si="115"/>
        <v>163.40400416885535</v>
      </c>
      <c r="U250">
        <f t="shared" si="116"/>
        <v>7440.12824744095</v>
      </c>
      <c r="V250">
        <f t="shared" si="117"/>
        <v>1.0081073353256362</v>
      </c>
      <c r="W250">
        <f t="shared" si="118"/>
        <v>163.39368476747998</v>
      </c>
      <c r="X250">
        <f t="shared" si="119"/>
        <v>23.436732012917734</v>
      </c>
      <c r="Y250">
        <f t="shared" si="120"/>
        <v>23.436094478597855</v>
      </c>
      <c r="Z250">
        <f t="shared" si="121"/>
        <v>164.69674974214817</v>
      </c>
      <c r="AA250">
        <f t="shared" si="122"/>
        <v>6.526785564572811</v>
      </c>
      <c r="AB250">
        <f t="shared" si="123"/>
        <v>4.3022458243292996E-2</v>
      </c>
      <c r="AC250">
        <f t="shared" si="124"/>
        <v>1.4512918473777487</v>
      </c>
      <c r="AD250">
        <f t="shared" si="125"/>
        <v>94.962171945254568</v>
      </c>
      <c r="AE250" s="7">
        <f t="shared" si="126"/>
        <v>0.51566203066154326</v>
      </c>
      <c r="AF250">
        <f t="shared" si="102"/>
        <v>697.44667584737772</v>
      </c>
      <c r="AG250">
        <f t="shared" si="127"/>
        <v>-5.6383310381555702</v>
      </c>
      <c r="AH250">
        <f t="shared" si="103"/>
        <v>25.265765431280382</v>
      </c>
      <c r="AI250">
        <f t="shared" si="128"/>
        <v>64.734234568719614</v>
      </c>
      <c r="AJ250">
        <f t="shared" si="129"/>
        <v>7.6149797203545443E-3</v>
      </c>
      <c r="AK250">
        <f t="shared" si="130"/>
        <v>64.741849548439973</v>
      </c>
      <c r="AL250">
        <f t="shared" si="104"/>
        <v>166.7796266979143</v>
      </c>
    </row>
    <row r="251" spans="4:38" x14ac:dyDescent="0.25">
      <c r="D251" s="1">
        <f t="shared" si="131"/>
        <v>43715</v>
      </c>
      <c r="E251" s="11">
        <f t="shared" si="105"/>
        <v>0.13385565325076026</v>
      </c>
      <c r="F251" s="7">
        <f t="shared" si="99"/>
        <v>0.25228383936974563</v>
      </c>
      <c r="G251" s="7">
        <f t="shared" si="100"/>
        <v>0.77857109489380416</v>
      </c>
      <c r="H251">
        <f t="shared" si="101"/>
        <v>757.85364795464432</v>
      </c>
      <c r="I251">
        <f t="shared" si="106"/>
        <v>682.14635204535568</v>
      </c>
      <c r="J251" s="8">
        <f t="shared" si="107"/>
        <v>0.11842818611898537</v>
      </c>
      <c r="L251" s="7">
        <f t="shared" si="108"/>
        <v>0.5</v>
      </c>
      <c r="M251" s="2">
        <f t="shared" si="109"/>
        <v>2458733.7708333335</v>
      </c>
      <c r="N251" s="3">
        <f t="shared" si="110"/>
        <v>0.19681781884554383</v>
      </c>
      <c r="P251">
        <f t="shared" si="111"/>
        <v>166.05946644619416</v>
      </c>
      <c r="Q251">
        <f t="shared" si="112"/>
        <v>7442.7836626349263</v>
      </c>
      <c r="R251">
        <f t="shared" si="113"/>
        <v>1.670035546133913E-2</v>
      </c>
      <c r="S251">
        <f t="shared" si="114"/>
        <v>-1.6854964034339248</v>
      </c>
      <c r="T251">
        <f t="shared" si="115"/>
        <v>164.37397004276025</v>
      </c>
      <c r="U251">
        <f t="shared" si="116"/>
        <v>7441.0981662314925</v>
      </c>
      <c r="V251">
        <f t="shared" si="117"/>
        <v>1.0078569886984359</v>
      </c>
      <c r="W251">
        <f t="shared" si="118"/>
        <v>164.36364954317736</v>
      </c>
      <c r="X251">
        <f t="shared" si="119"/>
        <v>23.436731656882891</v>
      </c>
      <c r="Y251">
        <f t="shared" si="120"/>
        <v>23.43609641428851</v>
      </c>
      <c r="Z251">
        <f t="shared" si="121"/>
        <v>165.59768802555794</v>
      </c>
      <c r="AA251">
        <f t="shared" si="122"/>
        <v>6.1538993398978805</v>
      </c>
      <c r="AB251">
        <f t="shared" si="123"/>
        <v>4.3022465552236613E-2</v>
      </c>
      <c r="AC251">
        <f t="shared" si="124"/>
        <v>1.7890633302442005</v>
      </c>
      <c r="AD251">
        <f t="shared" si="125"/>
        <v>94.73170599433054</v>
      </c>
      <c r="AE251" s="7">
        <f t="shared" si="126"/>
        <v>0.5154274671317749</v>
      </c>
      <c r="AF251">
        <f t="shared" si="102"/>
        <v>697.78444733024412</v>
      </c>
      <c r="AG251">
        <f t="shared" si="127"/>
        <v>-5.55388816743897</v>
      </c>
      <c r="AH251">
        <f t="shared" si="103"/>
        <v>25.615268477357176</v>
      </c>
      <c r="AI251">
        <f t="shared" si="128"/>
        <v>64.384731522642824</v>
      </c>
      <c r="AJ251">
        <f t="shared" si="129"/>
        <v>7.7356062893839594E-3</v>
      </c>
      <c r="AK251">
        <f t="shared" si="130"/>
        <v>64.392467128932211</v>
      </c>
      <c r="AL251">
        <f t="shared" si="104"/>
        <v>167.13978416398868</v>
      </c>
    </row>
    <row r="252" spans="4:38" x14ac:dyDescent="0.25">
      <c r="D252" s="1">
        <f t="shared" si="131"/>
        <v>43716</v>
      </c>
      <c r="E252" s="11">
        <f t="shared" si="105"/>
        <v>0.13393973481637228</v>
      </c>
      <c r="F252" s="7">
        <f t="shared" si="99"/>
        <v>0.2526888504762142</v>
      </c>
      <c r="G252" s="7">
        <f t="shared" si="100"/>
        <v>0.77769238783684647</v>
      </c>
      <c r="H252">
        <f t="shared" si="101"/>
        <v>756.00509379931043</v>
      </c>
      <c r="I252">
        <f t="shared" si="106"/>
        <v>683.99490620068957</v>
      </c>
      <c r="J252" s="8">
        <f t="shared" si="107"/>
        <v>0.11874911565984193</v>
      </c>
      <c r="L252" s="7">
        <f t="shared" si="108"/>
        <v>0.5</v>
      </c>
      <c r="M252" s="2">
        <f t="shared" si="109"/>
        <v>2458734.7708333335</v>
      </c>
      <c r="N252" s="3">
        <f t="shared" si="110"/>
        <v>0.19684519735341516</v>
      </c>
      <c r="P252">
        <f t="shared" si="111"/>
        <v>167.04511380962686</v>
      </c>
      <c r="Q252">
        <f t="shared" si="112"/>
        <v>7443.7692629149951</v>
      </c>
      <c r="R252">
        <f t="shared" si="113"/>
        <v>1.6700354309063234E-2</v>
      </c>
      <c r="S252">
        <f t="shared" si="114"/>
        <v>-1.7006936717983672</v>
      </c>
      <c r="T252">
        <f t="shared" si="115"/>
        <v>165.34442013782848</v>
      </c>
      <c r="U252">
        <f t="shared" si="116"/>
        <v>7442.0685692431971</v>
      </c>
      <c r="V252">
        <f t="shared" si="117"/>
        <v>1.0076042908546459</v>
      </c>
      <c r="W252">
        <f t="shared" si="118"/>
        <v>165.33409854399338</v>
      </c>
      <c r="X252">
        <f t="shared" si="119"/>
        <v>23.436731300848049</v>
      </c>
      <c r="Y252">
        <f t="shared" si="120"/>
        <v>23.436098350521778</v>
      </c>
      <c r="Z252">
        <f t="shared" si="121"/>
        <v>166.49780909248841</v>
      </c>
      <c r="AA252">
        <f t="shared" si="122"/>
        <v>5.7793180355606619</v>
      </c>
      <c r="AB252">
        <f t="shared" si="123"/>
        <v>4.3022472863229744E-2</v>
      </c>
      <c r="AC252">
        <f t="shared" si="124"/>
        <v>2.1301244145963119</v>
      </c>
      <c r="AD252">
        <f t="shared" si="125"/>
        <v>94.500636724913804</v>
      </c>
      <c r="AE252" s="7">
        <f t="shared" si="126"/>
        <v>0.51519061915653031</v>
      </c>
      <c r="AF252">
        <f t="shared" si="102"/>
        <v>698.12550841459642</v>
      </c>
      <c r="AG252">
        <f t="shared" si="127"/>
        <v>-5.4686228963508938</v>
      </c>
      <c r="AH252">
        <f t="shared" si="103"/>
        <v>25.967110115819299</v>
      </c>
      <c r="AI252">
        <f t="shared" si="128"/>
        <v>64.032889884180705</v>
      </c>
      <c r="AJ252">
        <f t="shared" si="129"/>
        <v>7.8577516122137307E-3</v>
      </c>
      <c r="AK252">
        <f t="shared" si="130"/>
        <v>64.040747635792911</v>
      </c>
      <c r="AL252">
        <f t="shared" si="104"/>
        <v>167.49369662766901</v>
      </c>
    </row>
    <row r="253" spans="4:38" x14ac:dyDescent="0.25">
      <c r="D253" s="1">
        <f t="shared" si="131"/>
        <v>43717</v>
      </c>
      <c r="E253" s="11">
        <f t="shared" si="105"/>
        <v>0.13402252728916669</v>
      </c>
      <c r="F253" s="7">
        <f t="shared" si="99"/>
        <v>0.25309335929805588</v>
      </c>
      <c r="G253" s="7">
        <f t="shared" si="100"/>
        <v>0.77681003126249915</v>
      </c>
      <c r="H253">
        <f t="shared" si="101"/>
        <v>754.15200762879829</v>
      </c>
      <c r="I253">
        <f t="shared" si="106"/>
        <v>685.84799237120171</v>
      </c>
      <c r="J253" s="8">
        <f t="shared" si="107"/>
        <v>0.11907083200888918</v>
      </c>
      <c r="L253" s="7">
        <f t="shared" si="108"/>
        <v>0.5</v>
      </c>
      <c r="M253" s="2">
        <f t="shared" si="109"/>
        <v>2458735.7708333335</v>
      </c>
      <c r="N253" s="3">
        <f t="shared" si="110"/>
        <v>0.19687257586128648</v>
      </c>
      <c r="P253">
        <f t="shared" si="111"/>
        <v>168.03076117305955</v>
      </c>
      <c r="Q253">
        <f t="shared" si="112"/>
        <v>7444.7548631950622</v>
      </c>
      <c r="R253">
        <f t="shared" si="113"/>
        <v>1.670035315678715E-2</v>
      </c>
      <c r="S253">
        <f t="shared" si="114"/>
        <v>-1.7154018937252575</v>
      </c>
      <c r="T253">
        <f t="shared" si="115"/>
        <v>166.31535927933427</v>
      </c>
      <c r="U253">
        <f t="shared" si="116"/>
        <v>7443.0394613013368</v>
      </c>
      <c r="V253">
        <f t="shared" si="117"/>
        <v>1.0073493131192222</v>
      </c>
      <c r="W253">
        <f t="shared" si="118"/>
        <v>166.30503659520312</v>
      </c>
      <c r="X253">
        <f t="shared" si="119"/>
        <v>23.436730944813206</v>
      </c>
      <c r="Y253">
        <f t="shared" si="120"/>
        <v>23.436100287295698</v>
      </c>
      <c r="Z253">
        <f t="shared" si="121"/>
        <v>167.39719022755492</v>
      </c>
      <c r="AA253">
        <f t="shared" si="122"/>
        <v>5.40313203787231</v>
      </c>
      <c r="AB253">
        <f t="shared" si="123"/>
        <v>4.3022480176264991E-2</v>
      </c>
      <c r="AC253">
        <f t="shared" si="124"/>
        <v>2.4741747964004839</v>
      </c>
      <c r="AD253">
        <f t="shared" si="125"/>
        <v>94.269000953599786</v>
      </c>
      <c r="AE253" s="7">
        <f t="shared" si="126"/>
        <v>0.51495169528027751</v>
      </c>
      <c r="AF253">
        <f t="shared" si="102"/>
        <v>698.46955879640041</v>
      </c>
      <c r="AG253">
        <f t="shared" si="127"/>
        <v>-5.3826103008998984</v>
      </c>
      <c r="AH253">
        <f t="shared" si="103"/>
        <v>26.321201686955419</v>
      </c>
      <c r="AI253">
        <f t="shared" si="128"/>
        <v>63.678798313044581</v>
      </c>
      <c r="AJ253">
        <f t="shared" si="129"/>
        <v>7.9814145832511132E-3</v>
      </c>
      <c r="AK253">
        <f t="shared" si="130"/>
        <v>63.68677972762783</v>
      </c>
      <c r="AL253">
        <f t="shared" si="104"/>
        <v>167.84133379961224</v>
      </c>
    </row>
    <row r="254" spans="4:38" x14ac:dyDescent="0.25">
      <c r="D254" s="1">
        <f t="shared" si="131"/>
        <v>43718</v>
      </c>
      <c r="E254" s="11">
        <f t="shared" si="105"/>
        <v>0.13410419134484658</v>
      </c>
      <c r="F254" s="7">
        <f t="shared" si="99"/>
        <v>0.25349747638491554</v>
      </c>
      <c r="G254" s="7">
        <f t="shared" si="100"/>
        <v>0.77592433622463963</v>
      </c>
      <c r="H254">
        <f t="shared" si="101"/>
        <v>752.29467816920271</v>
      </c>
      <c r="I254">
        <f t="shared" si="106"/>
        <v>687.70532183079729</v>
      </c>
      <c r="J254" s="8">
        <f t="shared" si="107"/>
        <v>0.11939328504006898</v>
      </c>
      <c r="L254" s="7">
        <f t="shared" si="108"/>
        <v>0.5</v>
      </c>
      <c r="M254" s="2">
        <f t="shared" si="109"/>
        <v>2458736.7708333335</v>
      </c>
      <c r="N254" s="3">
        <f t="shared" si="110"/>
        <v>0.1968999543691578</v>
      </c>
      <c r="P254">
        <f t="shared" si="111"/>
        <v>169.01640853649315</v>
      </c>
      <c r="Q254">
        <f t="shared" si="112"/>
        <v>7445.740463475131</v>
      </c>
      <c r="R254">
        <f t="shared" si="113"/>
        <v>1.6700352004510872E-2</v>
      </c>
      <c r="S254">
        <f t="shared" si="114"/>
        <v>-1.7296163716550372</v>
      </c>
      <c r="T254">
        <f t="shared" si="115"/>
        <v>167.28679216483812</v>
      </c>
      <c r="U254">
        <f t="shared" si="116"/>
        <v>7444.0108471034764</v>
      </c>
      <c r="V254">
        <f t="shared" si="117"/>
        <v>1.0070921275703089</v>
      </c>
      <c r="W254">
        <f t="shared" si="118"/>
        <v>167.2764683943681</v>
      </c>
      <c r="X254">
        <f t="shared" si="119"/>
        <v>23.43673058877836</v>
      </c>
      <c r="Y254">
        <f t="shared" si="120"/>
        <v>23.436102224608305</v>
      </c>
      <c r="Z254">
        <f t="shared" si="121"/>
        <v>168.29590958473037</v>
      </c>
      <c r="AA254">
        <f t="shared" si="122"/>
        <v>5.0254319018950735</v>
      </c>
      <c r="AB254">
        <f t="shared" si="123"/>
        <v>4.3022487491334929E-2</v>
      </c>
      <c r="AC254">
        <f t="shared" si="124"/>
        <v>2.820910921120328</v>
      </c>
      <c r="AD254">
        <f t="shared" si="125"/>
        <v>94.036834771150339</v>
      </c>
      <c r="AE254" s="7">
        <f t="shared" si="126"/>
        <v>0.51471090630477756</v>
      </c>
      <c r="AF254">
        <f t="shared" si="102"/>
        <v>698.81629492112029</v>
      </c>
      <c r="AG254">
        <f t="shared" si="127"/>
        <v>-5.2959262697199279</v>
      </c>
      <c r="AH254">
        <f t="shared" si="103"/>
        <v>26.677453218380052</v>
      </c>
      <c r="AI254">
        <f t="shared" si="128"/>
        <v>63.322546781619948</v>
      </c>
      <c r="AJ254">
        <f t="shared" si="129"/>
        <v>8.1065938920483818E-3</v>
      </c>
      <c r="AK254">
        <f t="shared" si="130"/>
        <v>63.330653375512</v>
      </c>
      <c r="AL254">
        <f t="shared" si="104"/>
        <v>168.18267036131988</v>
      </c>
    </row>
    <row r="255" spans="4:38" x14ac:dyDescent="0.25">
      <c r="D255" s="1">
        <f t="shared" si="131"/>
        <v>43719</v>
      </c>
      <c r="E255" s="11">
        <f t="shared" si="105"/>
        <v>0.13418489076102602</v>
      </c>
      <c r="F255" s="7">
        <f t="shared" si="99"/>
        <v>0.25390131632630902</v>
      </c>
      <c r="G255" s="7">
        <f t="shared" si="100"/>
        <v>0.77503561406517718</v>
      </c>
      <c r="H255">
        <f t="shared" si="101"/>
        <v>750.43338874397</v>
      </c>
      <c r="I255">
        <f t="shared" si="106"/>
        <v>689.56661125603</v>
      </c>
      <c r="J255" s="8">
        <f t="shared" si="107"/>
        <v>0.11971642556528299</v>
      </c>
      <c r="L255" s="7">
        <f t="shared" si="108"/>
        <v>0.5</v>
      </c>
      <c r="M255" s="2">
        <f t="shared" si="109"/>
        <v>2458737.7708333335</v>
      </c>
      <c r="N255" s="3">
        <f t="shared" si="110"/>
        <v>0.19692733287702913</v>
      </c>
      <c r="P255">
        <f t="shared" si="111"/>
        <v>170.00205589992675</v>
      </c>
      <c r="Q255">
        <f t="shared" si="112"/>
        <v>7446.726063755199</v>
      </c>
      <c r="R255">
        <f t="shared" si="113"/>
        <v>1.6700350852234407E-2</v>
      </c>
      <c r="S255">
        <f t="shared" si="114"/>
        <v>-1.743332537491397</v>
      </c>
      <c r="T255">
        <f t="shared" si="115"/>
        <v>168.25872336243535</v>
      </c>
      <c r="U255">
        <f t="shared" si="116"/>
        <v>7444.9827312177076</v>
      </c>
      <c r="V255">
        <f t="shared" si="117"/>
        <v>1.0068328070219437</v>
      </c>
      <c r="W255">
        <f t="shared" si="118"/>
        <v>168.24839850958449</v>
      </c>
      <c r="X255">
        <f t="shared" si="119"/>
        <v>23.436730232743518</v>
      </c>
      <c r="Y255">
        <f t="shared" si="120"/>
        <v>23.436104162457653</v>
      </c>
      <c r="Z255">
        <f t="shared" si="121"/>
        <v>169.1940461367135</v>
      </c>
      <c r="AA255">
        <f t="shared" si="122"/>
        <v>4.6463083622489618</v>
      </c>
      <c r="AB255">
        <f t="shared" si="123"/>
        <v>4.3022494808432218E-2</v>
      </c>
      <c r="AC255">
        <f t="shared" si="124"/>
        <v>3.1700261181300418</v>
      </c>
      <c r="AD255">
        <f t="shared" si="125"/>
        <v>93.80417359299625</v>
      </c>
      <c r="AE255" s="7">
        <f t="shared" si="126"/>
        <v>0.51446846519574307</v>
      </c>
      <c r="AF255">
        <f t="shared" si="102"/>
        <v>699.16541011813001</v>
      </c>
      <c r="AG255">
        <f t="shared" si="127"/>
        <v>-5.208647470467497</v>
      </c>
      <c r="AH255">
        <f t="shared" si="103"/>
        <v>27.035773463754669</v>
      </c>
      <c r="AI255">
        <f t="shared" si="128"/>
        <v>62.964226536245334</v>
      </c>
      <c r="AJ255">
        <f t="shared" si="129"/>
        <v>8.2332880080709971E-3</v>
      </c>
      <c r="AK255">
        <f t="shared" si="130"/>
        <v>62.972459824253406</v>
      </c>
      <c r="AL255">
        <f t="shared" si="104"/>
        <v>168.51768559612935</v>
      </c>
    </row>
    <row r="256" spans="4:38" x14ac:dyDescent="0.25">
      <c r="D256" s="1">
        <f t="shared" si="131"/>
        <v>43720</v>
      </c>
      <c r="E256" s="11">
        <f t="shared" si="105"/>
        <v>0.13426479225667318</v>
      </c>
      <c r="F256" s="7">
        <f t="shared" si="99"/>
        <v>0.25430499751965158</v>
      </c>
      <c r="G256" s="7">
        <f t="shared" si="100"/>
        <v>0.77414417646773792</v>
      </c>
      <c r="H256">
        <f t="shared" si="101"/>
        <v>748.56841768524441</v>
      </c>
      <c r="I256">
        <f t="shared" si="106"/>
        <v>691.43158231475559</v>
      </c>
      <c r="J256" s="8">
        <f t="shared" si="107"/>
        <v>0.1200402052629784</v>
      </c>
      <c r="L256" s="7">
        <f t="shared" si="108"/>
        <v>0.5</v>
      </c>
      <c r="M256" s="2">
        <f t="shared" si="109"/>
        <v>2458738.7708333335</v>
      </c>
      <c r="N256" s="3">
        <f t="shared" si="110"/>
        <v>0.19695471138490045</v>
      </c>
      <c r="P256">
        <f t="shared" si="111"/>
        <v>170.98770326335944</v>
      </c>
      <c r="Q256">
        <f t="shared" si="112"/>
        <v>7447.7116640352651</v>
      </c>
      <c r="R256">
        <f t="shared" si="113"/>
        <v>1.6700349699957751E-2</v>
      </c>
      <c r="S256">
        <f t="shared" si="114"/>
        <v>-1.7565459543313715</v>
      </c>
      <c r="T256">
        <f t="shared" si="115"/>
        <v>169.23115730902808</v>
      </c>
      <c r="U256">
        <f t="shared" si="116"/>
        <v>7445.955118080934</v>
      </c>
      <c r="V256">
        <f t="shared" si="117"/>
        <v>1.0065714250064577</v>
      </c>
      <c r="W256">
        <f t="shared" si="118"/>
        <v>169.22083137775536</v>
      </c>
      <c r="X256">
        <f t="shared" si="119"/>
        <v>23.436729876708675</v>
      </c>
      <c r="Y256">
        <f t="shared" si="120"/>
        <v>23.436106100841776</v>
      </c>
      <c r="Z256">
        <f t="shared" si="121"/>
        <v>170.09167962491429</v>
      </c>
      <c r="AA256">
        <f t="shared" si="122"/>
        <v>4.2658523446263343</v>
      </c>
      <c r="AB256">
        <f t="shared" si="123"/>
        <v>4.3022502127549427E-2</v>
      </c>
      <c r="AC256">
        <f t="shared" si="124"/>
        <v>3.521210729079602</v>
      </c>
      <c r="AD256">
        <f t="shared" si="125"/>
        <v>93.571052210655552</v>
      </c>
      <c r="AE256" s="7">
        <f t="shared" si="126"/>
        <v>0.51422458699369478</v>
      </c>
      <c r="AF256">
        <f t="shared" si="102"/>
        <v>699.51659472907954</v>
      </c>
      <c r="AG256">
        <f t="shared" si="127"/>
        <v>-5.1208513177301143</v>
      </c>
      <c r="AH256">
        <f t="shared" si="103"/>
        <v>27.396069940285017</v>
      </c>
      <c r="AI256">
        <f t="shared" si="128"/>
        <v>62.603930059714983</v>
      </c>
      <c r="AJ256">
        <f t="shared" si="129"/>
        <v>8.3614951634871197E-3</v>
      </c>
      <c r="AK256">
        <f t="shared" si="130"/>
        <v>62.612291554878468</v>
      </c>
      <c r="AL256">
        <f t="shared" si="104"/>
        <v>168.84636303936736</v>
      </c>
    </row>
    <row r="257" spans="4:38" x14ac:dyDescent="0.25">
      <c r="D257" s="1">
        <f t="shared" si="131"/>
        <v>43721</v>
      </c>
      <c r="E257" s="11">
        <f t="shared" si="105"/>
        <v>0.13434406533401802</v>
      </c>
      <c r="F257" s="7">
        <f t="shared" si="99"/>
        <v>0.25470864193956427</v>
      </c>
      <c r="G257" s="7">
        <f t="shared" si="100"/>
        <v>0.77325033551737921</v>
      </c>
      <c r="H257">
        <f t="shared" si="101"/>
        <v>746.70003875205362</v>
      </c>
      <c r="I257">
        <f t="shared" si="106"/>
        <v>693.29996124794638</v>
      </c>
      <c r="J257" s="8">
        <f t="shared" si="107"/>
        <v>0.12036457660554625</v>
      </c>
      <c r="L257" s="7">
        <f t="shared" si="108"/>
        <v>0.5</v>
      </c>
      <c r="M257" s="2">
        <f t="shared" si="109"/>
        <v>2458739.7708333335</v>
      </c>
      <c r="N257" s="3">
        <f t="shared" si="110"/>
        <v>0.19698208989277177</v>
      </c>
      <c r="P257">
        <f t="shared" si="111"/>
        <v>171.97335062679394</v>
      </c>
      <c r="Q257">
        <f t="shared" si="112"/>
        <v>7448.6972643153331</v>
      </c>
      <c r="R257">
        <f t="shared" si="113"/>
        <v>1.6700348547680904E-2</v>
      </c>
      <c r="S257">
        <f t="shared" si="114"/>
        <v>-1.7692523181766053</v>
      </c>
      <c r="T257">
        <f t="shared" si="115"/>
        <v>170.20409830861735</v>
      </c>
      <c r="U257">
        <f t="shared" si="116"/>
        <v>7446.9280119971563</v>
      </c>
      <c r="V257">
        <f t="shared" si="117"/>
        <v>1.0063080557565769</v>
      </c>
      <c r="W257">
        <f t="shared" si="118"/>
        <v>170.19377130288271</v>
      </c>
      <c r="X257">
        <f t="shared" si="119"/>
        <v>23.436729520673836</v>
      </c>
      <c r="Y257">
        <f t="shared" si="120"/>
        <v>23.436108039758718</v>
      </c>
      <c r="Z257">
        <f t="shared" si="121"/>
        <v>170.9888905099892</v>
      </c>
      <c r="AA257">
        <f t="shared" si="122"/>
        <v>3.8841549779593789</v>
      </c>
      <c r="AB257">
        <f t="shared" si="123"/>
        <v>4.3022509448679164E-2</v>
      </c>
      <c r="AC257">
        <f t="shared" si="124"/>
        <v>3.8741522310006586</v>
      </c>
      <c r="AD257">
        <f t="shared" si="125"/>
        <v>93.337504844006702</v>
      </c>
      <c r="AE257" s="7">
        <f t="shared" si="126"/>
        <v>0.51397948872847177</v>
      </c>
      <c r="AF257">
        <f t="shared" si="102"/>
        <v>699.86953623100067</v>
      </c>
      <c r="AG257">
        <f t="shared" si="127"/>
        <v>-5.0326159422498336</v>
      </c>
      <c r="AH257">
        <f t="shared" si="103"/>
        <v>27.758248964986905</v>
      </c>
      <c r="AI257">
        <f t="shared" si="128"/>
        <v>62.241751035013095</v>
      </c>
      <c r="AJ257">
        <f t="shared" si="129"/>
        <v>8.4912133339162567E-3</v>
      </c>
      <c r="AK257">
        <f t="shared" si="130"/>
        <v>62.250242248347014</v>
      </c>
      <c r="AL257">
        <f t="shared" si="104"/>
        <v>169.16869014739086</v>
      </c>
    </row>
    <row r="258" spans="4:38" x14ac:dyDescent="0.25">
      <c r="D258" s="1">
        <f t="shared" si="131"/>
        <v>43722</v>
      </c>
      <c r="E258" s="11">
        <f t="shared" si="105"/>
        <v>0.13442288212241676</v>
      </c>
      <c r="F258" s="7">
        <f t="shared" ref="F258:F321" si="132">(AE258*1440-AD258*4)/1440</f>
        <v>0.2551123749080248</v>
      </c>
      <c r="G258" s="7">
        <f t="shared" ref="G258:G321" si="133">(AE258*1440+AD258*4)/1440</f>
        <v>0.77235440376559272</v>
      </c>
      <c r="H258">
        <f t="shared" ref="H258:H321" si="134">8*AD258</f>
        <v>744.82852155489763</v>
      </c>
      <c r="I258">
        <f t="shared" si="106"/>
        <v>695.17147844510237</v>
      </c>
      <c r="J258" s="8">
        <f t="shared" si="107"/>
        <v>0.12068949278560805</v>
      </c>
      <c r="L258" s="7">
        <f t="shared" si="108"/>
        <v>0.5</v>
      </c>
      <c r="M258" s="2">
        <f t="shared" si="109"/>
        <v>2458740.7708333335</v>
      </c>
      <c r="N258" s="3">
        <f t="shared" si="110"/>
        <v>0.1970094684006431</v>
      </c>
      <c r="P258">
        <f t="shared" si="111"/>
        <v>172.95899799022936</v>
      </c>
      <c r="Q258">
        <f t="shared" si="112"/>
        <v>7449.682864595401</v>
      </c>
      <c r="R258">
        <f t="shared" si="113"/>
        <v>1.670034739540387E-2</v>
      </c>
      <c r="S258">
        <f t="shared" si="114"/>
        <v>-1.7814474596248049</v>
      </c>
      <c r="T258">
        <f t="shared" si="115"/>
        <v>171.17755053060455</v>
      </c>
      <c r="U258">
        <f t="shared" si="116"/>
        <v>7447.9014171357767</v>
      </c>
      <c r="V258">
        <f t="shared" si="117"/>
        <v>1.0060427741872306</v>
      </c>
      <c r="W258">
        <f t="shared" si="118"/>
        <v>171.16722245436881</v>
      </c>
      <c r="X258">
        <f t="shared" si="119"/>
        <v>23.436729164638994</v>
      </c>
      <c r="Y258">
        <f t="shared" si="120"/>
        <v>23.436109979206513</v>
      </c>
      <c r="Z258">
        <f t="shared" si="121"/>
        <v>171.88575992284711</v>
      </c>
      <c r="AA258">
        <f t="shared" si="122"/>
        <v>3.5013076071880329</v>
      </c>
      <c r="AB258">
        <f t="shared" si="123"/>
        <v>4.3022516771814033E-2</v>
      </c>
      <c r="AC258">
        <f t="shared" si="124"/>
        <v>4.2285353549954916</v>
      </c>
      <c r="AD258">
        <f t="shared" si="125"/>
        <v>93.103565194362204</v>
      </c>
      <c r="AE258" s="7">
        <f t="shared" si="126"/>
        <v>0.51373338933680868</v>
      </c>
      <c r="AF258">
        <f t="shared" ref="AF258:AF321" si="135">MOD(L258*1440+AC258+4*$B$3-60*$B$4,1440)</f>
        <v>700.22391935499559</v>
      </c>
      <c r="AG258">
        <f t="shared" si="127"/>
        <v>-4.9440201612511032</v>
      </c>
      <c r="AH258">
        <f t="shared" ref="AH258:AH321" si="136">DEGREES(ACOS(SIN(RADIANS($B$2))*SIN(RADIANS(AA258))+COS(RADIANS($B$2))*COS(RADIANS(AA258))*COS(RADIANS(AG258))))</f>
        <v>28.122215689722225</v>
      </c>
      <c r="AI258">
        <f t="shared" si="128"/>
        <v>61.877784310277775</v>
      </c>
      <c r="AJ258">
        <f t="shared" si="129"/>
        <v>8.6224402170759773E-3</v>
      </c>
      <c r="AK258">
        <f t="shared" si="130"/>
        <v>61.886406750494849</v>
      </c>
      <c r="AL258">
        <f t="shared" ref="AL258:AL321" si="137">IF(AG258&gt;0,MOD(DEGREES(ACOS(((SIN(RADIANS($B$2))*COS(RADIANS(AH258)))-SIN(RADIANS(AA258)))/(COS(RADIANS($B$2))*SIN(RADIANS(AH258)))))+180,360),MOD(540-DEGREES(ACOS(((SIN(RADIANS($B$2))*COS(RADIANS(AH258)))-SIN(RADIANS(AA258)))/(COS(RADIANS($B$2))*SIN(RADIANS(AH258))))),360))</f>
        <v>169.48465798520704</v>
      </c>
    </row>
    <row r="259" spans="4:38" x14ac:dyDescent="0.25">
      <c r="D259" s="1">
        <f t="shared" si="131"/>
        <v>43723</v>
      </c>
      <c r="E259" s="11">
        <f t="shared" ref="E259:E322" si="138">F259-J259</f>
        <v>0.13450141722362297</v>
      </c>
      <c r="F259" s="7">
        <f t="shared" si="132"/>
        <v>0.25551632486489378</v>
      </c>
      <c r="G259" s="7">
        <f t="shared" si="133"/>
        <v>0.77145669429981045</v>
      </c>
      <c r="H259">
        <f t="shared" si="134"/>
        <v>742.95413198628</v>
      </c>
      <c r="I259">
        <f t="shared" ref="I259:I322" si="139">1440-H259</f>
        <v>697.04586801372</v>
      </c>
      <c r="J259" s="8">
        <f t="shared" ref="J259:J322" si="140">(I259/4)/1440</f>
        <v>0.12101490764127083</v>
      </c>
      <c r="L259" s="7">
        <f t="shared" ref="L259:L322" si="141">$B$5</f>
        <v>0.5</v>
      </c>
      <c r="M259" s="2">
        <f t="shared" ref="M259:M322" si="142">D259+2415018.5+L259-$B$4/24</f>
        <v>2458741.7708333335</v>
      </c>
      <c r="N259" s="3">
        <f t="shared" ref="N259:N322" si="143">(M259-2451545)/36525</f>
        <v>0.19703684690851439</v>
      </c>
      <c r="P259">
        <f t="shared" ref="P259:P322" si="144">MOD(280.46646+N259*(36000.76983 + N259*0.0003032),360)</f>
        <v>173.94464535366387</v>
      </c>
      <c r="Q259">
        <f t="shared" ref="Q259:Q322" si="145">357.52911+N259*(35999.05029 - 0.0001537*N259)</f>
        <v>7450.6684648754654</v>
      </c>
      <c r="R259">
        <f t="shared" ref="R259:R322" si="146">0.016708634-N259*(0.000042037+0.0000001267*N259)</f>
        <v>1.6700346243126645E-2</v>
      </c>
      <c r="S259">
        <f t="shared" ref="S259:S322" si="147">SIN(RADIANS(Q259))*(1.914602-N259*(0.004817+0.000014*N259))+SIN(RADIANS(2*Q259))*(0.019993-0.000101*N259)+SIN(RADIANS(3*Q259))*0.000289</f>
        <v>-1.7931273455408745</v>
      </c>
      <c r="T259">
        <f t="shared" ref="T259:T322" si="148">P259+S259</f>
        <v>172.15151800812299</v>
      </c>
      <c r="U259">
        <f t="shared" ref="U259:U322" si="149">Q259+S259</f>
        <v>7448.8753375299248</v>
      </c>
      <c r="V259">
        <f t="shared" ref="V259:V322" si="150">(1.000001018*(1-R259*R259))/(1+R259*COS(RADIANS(U259)))</f>
        <v>1.0057756558770545</v>
      </c>
      <c r="W259">
        <f t="shared" ref="W259:W322" si="151">T259-0.00569-0.00478*SIN(RADIANS(125.04-1934.136*N259))</f>
        <v>172.14118886534789</v>
      </c>
      <c r="X259">
        <f t="shared" ref="X259:X322" si="152">23+(26+((21.448-N259*(46.815+N259*(0.00059-N259*0.001813))))/60)/60</f>
        <v>23.436728808604151</v>
      </c>
      <c r="Y259">
        <f t="shared" ref="Y259:Y322" si="153">X259+0.00256*COS(RADIANS(125.04-1934.136*N259))</f>
        <v>23.436111919183201</v>
      </c>
      <c r="Z259">
        <f t="shared" ref="Z259:Z322" si="154">DEGREES(ATAN2(COS(RADIANS(W259)),COS(RADIANS(Y259))*SIN(RADIANS(W259))))</f>
        <v>172.78236961607388</v>
      </c>
      <c r="AA259">
        <f t="shared" ref="AA259:AA322" si="155">DEGREES(ASIN(SIN(RADIANS(Y259))*SIN(RADIANS(W259))))</f>
        <v>3.1174018065629143</v>
      </c>
      <c r="AB259">
        <f t="shared" ref="AB259:AB322" si="156">TAN(RADIANS(Y259/2))*TAN(RADIANS(Y259/2))</f>
        <v>4.3022524096946596E-2</v>
      </c>
      <c r="AC259">
        <f t="shared" ref="AC259:AC322" si="157">4*DEGREES(AB259*SIN(2*RADIANS(P259))-2*R259*SIN(RADIANS(Q259))+4*R259*AB259*SIN(RADIANS(Q259))*COS(2*RADIANS(P259))-0.5*AB259*AB259*SIN(4*RADIANS(P259))-1.25*R259*R259*SIN(2*RADIANS(Q259)))</f>
        <v>4.5840422014129549</v>
      </c>
      <c r="AD259">
        <f t="shared" ref="AD259:AD322" si="158">DEGREES(ACOS(COS(RADIANS(90.833))/(COS(RADIANS($B$2))*COS(RADIANS(AA259)))-TAN(RADIANS($B$2))*TAN(RADIANS(AA259))))</f>
        <v>92.869266498285</v>
      </c>
      <c r="AE259" s="7">
        <f t="shared" ref="AE259:AE322" si="159">(720-4*$B$3-AC259+$B$4*60)/1440</f>
        <v>0.51348650958235209</v>
      </c>
      <c r="AF259">
        <f t="shared" si="135"/>
        <v>700.57942620141284</v>
      </c>
      <c r="AG259">
        <f t="shared" ref="AG259:AG322" si="160">IF(AF259/4&lt;0,AF259/4+180,AF259/4-180)</f>
        <v>-4.8551434496467891</v>
      </c>
      <c r="AH259">
        <f t="shared" si="136"/>
        <v>28.487874135032051</v>
      </c>
      <c r="AI259">
        <f t="shared" ref="AI259:AI322" si="161">90-AH259</f>
        <v>61.512125864967949</v>
      </c>
      <c r="AJ259">
        <f t="shared" ref="AJ259:AJ322" si="162">IF(AI259&gt;85,0,IF(AI259&gt;5,58.1/TAN(RADIANS(AI259))-0.07/POWER(TAN(RADIANS(AI259)),3)+0.000086/POWER(TAN(RADIANS(AI259)),5),IF(AI259&gt;-0.575,1735+AI259*(-518.2+AI259*(103.4+AI259*(-12.79+AI259*0.711))),-20.772/TAN(RADIANS(AI259)))))/3600</f>
        <v>8.7551732092722313E-3</v>
      </c>
      <c r="AK259">
        <f t="shared" ref="AK259:AK322" si="163">AI259+AJ259</f>
        <v>61.520881038177222</v>
      </c>
      <c r="AL259">
        <f t="shared" si="137"/>
        <v>169.79426093233178</v>
      </c>
    </row>
    <row r="260" spans="4:38" x14ac:dyDescent="0.25">
      <c r="D260" s="1">
        <f t="shared" ref="D260:D323" si="164">D259+1</f>
        <v>43724</v>
      </c>
      <c r="E260" s="11">
        <f t="shared" si="138"/>
        <v>0.13457984755788147</v>
      </c>
      <c r="F260" s="7">
        <f t="shared" si="132"/>
        <v>0.25592062313829694</v>
      </c>
      <c r="G260" s="7">
        <f t="shared" si="133"/>
        <v>0.77055752081663498</v>
      </c>
      <c r="H260">
        <f t="shared" si="134"/>
        <v>741.07713265680684</v>
      </c>
      <c r="I260">
        <f t="shared" si="139"/>
        <v>698.92286734319316</v>
      </c>
      <c r="J260" s="8">
        <f t="shared" si="140"/>
        <v>0.12134077558041548</v>
      </c>
      <c r="L260" s="7">
        <f t="shared" si="141"/>
        <v>0.5</v>
      </c>
      <c r="M260" s="2">
        <f t="shared" si="142"/>
        <v>2458742.7708333335</v>
      </c>
      <c r="N260" s="3">
        <f t="shared" si="143"/>
        <v>0.19706422541638571</v>
      </c>
      <c r="P260">
        <f t="shared" si="144"/>
        <v>174.93029271709929</v>
      </c>
      <c r="Q260">
        <f t="shared" si="145"/>
        <v>7451.6540651555324</v>
      </c>
      <c r="R260">
        <f t="shared" si="146"/>
        <v>1.6700345090849229E-2</v>
      </c>
      <c r="S260">
        <f t="shared" si="147"/>
        <v>-1.804288080706735</v>
      </c>
      <c r="T260">
        <f t="shared" si="148"/>
        <v>173.12600463639257</v>
      </c>
      <c r="U260">
        <f t="shared" si="149"/>
        <v>7449.8497770748254</v>
      </c>
      <c r="V260">
        <f t="shared" si="150"/>
        <v>1.0055067770495947</v>
      </c>
      <c r="W260">
        <f t="shared" si="151"/>
        <v>173.11567443104073</v>
      </c>
      <c r="X260">
        <f t="shared" si="152"/>
        <v>23.436728452569309</v>
      </c>
      <c r="Y260">
        <f t="shared" si="153"/>
        <v>23.43611385968682</v>
      </c>
      <c r="Z260">
        <f t="shared" si="154"/>
        <v>173.67880191569122</v>
      </c>
      <c r="AA260">
        <f t="shared" si="155"/>
        <v>2.7325293934289276</v>
      </c>
      <c r="AB260">
        <f t="shared" si="156"/>
        <v>4.302253142406947E-2</v>
      </c>
      <c r="AC260">
        <f t="shared" si="157"/>
        <v>4.9403523524490192</v>
      </c>
      <c r="AD260">
        <f t="shared" si="158"/>
        <v>92.634641582100855</v>
      </c>
      <c r="AE260" s="7">
        <f t="shared" si="159"/>
        <v>0.51323907197746599</v>
      </c>
      <c r="AF260">
        <f t="shared" si="135"/>
        <v>700.93573635244911</v>
      </c>
      <c r="AG260">
        <f t="shared" si="160"/>
        <v>-4.766065911887722</v>
      </c>
      <c r="AH260">
        <f t="shared" si="136"/>
        <v>28.855127222793165</v>
      </c>
      <c r="AI260">
        <f t="shared" si="161"/>
        <v>61.144872777206835</v>
      </c>
      <c r="AJ260">
        <f t="shared" si="162"/>
        <v>8.8894093796769817E-3</v>
      </c>
      <c r="AK260">
        <f t="shared" si="163"/>
        <v>61.153762186586512</v>
      </c>
      <c r="AL260">
        <f t="shared" si="137"/>
        <v>170.09749640652478</v>
      </c>
    </row>
    <row r="261" spans="4:38" x14ac:dyDescent="0.25">
      <c r="D261" s="1">
        <f t="shared" si="164"/>
        <v>43725</v>
      </c>
      <c r="E261" s="11">
        <f t="shared" si="138"/>
        <v>0.13465835221022637</v>
      </c>
      <c r="F261" s="7">
        <f t="shared" si="132"/>
        <v>0.25632540371430351</v>
      </c>
      <c r="G261" s="7">
        <f t="shared" si="133"/>
        <v>0.76965719769799501</v>
      </c>
      <c r="H261">
        <f t="shared" si="134"/>
        <v>739.19778333651573</v>
      </c>
      <c r="I261">
        <f t="shared" si="139"/>
        <v>700.80221666348427</v>
      </c>
      <c r="J261" s="8">
        <f t="shared" si="140"/>
        <v>0.12166705150407713</v>
      </c>
      <c r="L261" s="7">
        <f t="shared" si="141"/>
        <v>0.5</v>
      </c>
      <c r="M261" s="2">
        <f t="shared" si="142"/>
        <v>2458743.7708333335</v>
      </c>
      <c r="N261" s="3">
        <f t="shared" si="143"/>
        <v>0.19709160392425704</v>
      </c>
      <c r="P261">
        <f t="shared" si="144"/>
        <v>175.91594008053562</v>
      </c>
      <c r="Q261">
        <f t="shared" si="145"/>
        <v>7452.6396654355995</v>
      </c>
      <c r="R261">
        <f t="shared" si="146"/>
        <v>1.6700343938571623E-2</v>
      </c>
      <c r="S261">
        <f t="shared" si="147"/>
        <v>-1.8149259094485719</v>
      </c>
      <c r="T261">
        <f t="shared" si="148"/>
        <v>174.10101417108706</v>
      </c>
      <c r="U261">
        <f t="shared" si="149"/>
        <v>7450.8247395261506</v>
      </c>
      <c r="V261">
        <f t="shared" si="150"/>
        <v>1.0052362145542266</v>
      </c>
      <c r="W261">
        <f t="shared" si="151"/>
        <v>174.09068290712207</v>
      </c>
      <c r="X261">
        <f t="shared" si="152"/>
        <v>23.436728096534466</v>
      </c>
      <c r="Y261">
        <f t="shared" si="153"/>
        <v>23.436115800715413</v>
      </c>
      <c r="Z261">
        <f t="shared" si="154"/>
        <v>174.57513967316103</v>
      </c>
      <c r="AA261">
        <f t="shared" si="155"/>
        <v>2.3467824424359689</v>
      </c>
      <c r="AB261">
        <f t="shared" si="156"/>
        <v>4.3022538753175278E-2</v>
      </c>
      <c r="AC261">
        <f t="shared" si="157"/>
        <v>5.2971429831450489</v>
      </c>
      <c r="AD261">
        <f t="shared" si="158"/>
        <v>92.399722917064466</v>
      </c>
      <c r="AE261" s="7">
        <f t="shared" si="159"/>
        <v>0.51299130070614929</v>
      </c>
      <c r="AF261">
        <f t="shared" si="135"/>
        <v>701.29252698314508</v>
      </c>
      <c r="AG261">
        <f t="shared" si="160"/>
        <v>-4.6768682542137299</v>
      </c>
      <c r="AH261">
        <f t="shared" si="136"/>
        <v>29.223876807734531</v>
      </c>
      <c r="AI261">
        <f t="shared" si="161"/>
        <v>60.776123192265473</v>
      </c>
      <c r="AJ261">
        <f t="shared" si="162"/>
        <v>9.0251454423386397E-3</v>
      </c>
      <c r="AK261">
        <f t="shared" si="163"/>
        <v>60.78514833770781</v>
      </c>
      <c r="AL261">
        <f t="shared" si="137"/>
        <v>170.3943646050044</v>
      </c>
    </row>
    <row r="262" spans="4:38" x14ac:dyDescent="0.25">
      <c r="D262" s="1">
        <f t="shared" si="164"/>
        <v>43726</v>
      </c>
      <c r="E262" s="11">
        <f t="shared" si="138"/>
        <v>0.13473711227634133</v>
      </c>
      <c r="F262" s="7">
        <f t="shared" si="132"/>
        <v>0.25673080300532258</v>
      </c>
      <c r="G262" s="7">
        <f t="shared" si="133"/>
        <v>0.76875604008939746</v>
      </c>
      <c r="H262">
        <f t="shared" si="134"/>
        <v>737.31634140106792</v>
      </c>
      <c r="I262">
        <f t="shared" si="139"/>
        <v>702.68365859893208</v>
      </c>
      <c r="J262" s="8">
        <f t="shared" si="140"/>
        <v>0.12199369072898127</v>
      </c>
      <c r="L262" s="7">
        <f t="shared" si="141"/>
        <v>0.5</v>
      </c>
      <c r="M262" s="2">
        <f t="shared" si="142"/>
        <v>2458744.7708333335</v>
      </c>
      <c r="N262" s="3">
        <f t="shared" si="143"/>
        <v>0.19711898243212836</v>
      </c>
      <c r="P262">
        <f t="shared" si="144"/>
        <v>176.90158744397286</v>
      </c>
      <c r="Q262">
        <f t="shared" si="145"/>
        <v>7453.6252657156647</v>
      </c>
      <c r="R262">
        <f t="shared" si="146"/>
        <v>1.6700342786293829E-2</v>
      </c>
      <c r="S262">
        <f t="shared" si="147"/>
        <v>-1.8250372172411311</v>
      </c>
      <c r="T262">
        <f t="shared" si="148"/>
        <v>175.07655022673174</v>
      </c>
      <c r="U262">
        <f t="shared" si="149"/>
        <v>7451.8002284984232</v>
      </c>
      <c r="V262">
        <f t="shared" si="150"/>
        <v>1.0049640458467686</v>
      </c>
      <c r="W262">
        <f t="shared" si="151"/>
        <v>175.06621790811806</v>
      </c>
      <c r="X262">
        <f t="shared" si="152"/>
        <v>23.436727740499627</v>
      </c>
      <c r="Y262">
        <f t="shared" si="153"/>
        <v>23.436117742267019</v>
      </c>
      <c r="Z262">
        <f t="shared" si="154"/>
        <v>175.47146621756761</v>
      </c>
      <c r="AA262">
        <f t="shared" si="155"/>
        <v>1.9602533001116325</v>
      </c>
      <c r="AB262">
        <f t="shared" si="156"/>
        <v>4.302254608425659E-2</v>
      </c>
      <c r="AC262">
        <f t="shared" si="157"/>
        <v>5.6540889718015261</v>
      </c>
      <c r="AD262">
        <f t="shared" si="158"/>
        <v>92.16454267513349</v>
      </c>
      <c r="AE262" s="7">
        <f t="shared" si="159"/>
        <v>0.51274342154736008</v>
      </c>
      <c r="AF262">
        <f t="shared" si="135"/>
        <v>701.64947297180152</v>
      </c>
      <c r="AG262">
        <f t="shared" si="160"/>
        <v>-4.5876317570496212</v>
      </c>
      <c r="AH262">
        <f t="shared" si="136"/>
        <v>29.59402370787015</v>
      </c>
      <c r="AI262">
        <f t="shared" si="161"/>
        <v>60.40597629212985</v>
      </c>
      <c r="AJ262">
        <f t="shared" si="162"/>
        <v>9.1623777258768389E-3</v>
      </c>
      <c r="AK262">
        <f t="shared" si="163"/>
        <v>60.415138669855729</v>
      </c>
      <c r="AL262">
        <f t="shared" si="137"/>
        <v>170.68486826274466</v>
      </c>
    </row>
    <row r="263" spans="4:38" x14ac:dyDescent="0.25">
      <c r="D263" s="1">
        <f t="shared" si="164"/>
        <v>43727</v>
      </c>
      <c r="E263" s="11">
        <f t="shared" si="138"/>
        <v>0.13481631070731487</v>
      </c>
      <c r="F263" s="7">
        <f t="shared" si="132"/>
        <v>0.25713695961660088</v>
      </c>
      <c r="G263" s="7">
        <f t="shared" si="133"/>
        <v>0.76785436397945672</v>
      </c>
      <c r="H263">
        <f t="shared" si="134"/>
        <v>735.43306228251254</v>
      </c>
      <c r="I263">
        <f t="shared" si="139"/>
        <v>704.56693771748746</v>
      </c>
      <c r="J263" s="8">
        <f t="shared" si="140"/>
        <v>0.12232064890928601</v>
      </c>
      <c r="L263" s="7">
        <f t="shared" si="141"/>
        <v>0.5</v>
      </c>
      <c r="M263" s="2">
        <f t="shared" si="142"/>
        <v>2458745.7708333335</v>
      </c>
      <c r="N263" s="3">
        <f t="shared" si="143"/>
        <v>0.19714636093999968</v>
      </c>
      <c r="P263">
        <f t="shared" si="144"/>
        <v>177.8872348074101</v>
      </c>
      <c r="Q263">
        <f t="shared" si="145"/>
        <v>7454.6108659957308</v>
      </c>
      <c r="R263">
        <f t="shared" si="146"/>
        <v>1.6700341634015844E-2</v>
      </c>
      <c r="S263">
        <f t="shared" si="147"/>
        <v>-1.834618532287829</v>
      </c>
      <c r="T263">
        <f t="shared" si="148"/>
        <v>176.05261627512226</v>
      </c>
      <c r="U263">
        <f t="shared" si="149"/>
        <v>7452.7762474634428</v>
      </c>
      <c r="V263">
        <f t="shared" si="150"/>
        <v>1.004690348969804</v>
      </c>
      <c r="W263">
        <f t="shared" si="151"/>
        <v>176.04228290582526</v>
      </c>
      <c r="X263">
        <f t="shared" si="152"/>
        <v>23.436727384464785</v>
      </c>
      <c r="Y263">
        <f t="shared" si="153"/>
        <v>23.436119684339669</v>
      </c>
      <c r="Z263">
        <f t="shared" si="154"/>
        <v>176.36786530788311</v>
      </c>
      <c r="AA263">
        <f t="shared" si="155"/>
        <v>1.5730345997411308</v>
      </c>
      <c r="AB263">
        <f t="shared" si="156"/>
        <v>4.3022553417305986E-2</v>
      </c>
      <c r="AC263">
        <f t="shared" si="157"/>
        <v>6.0108630108383982</v>
      </c>
      <c r="AD263">
        <f t="shared" si="158"/>
        <v>91.929132785314067</v>
      </c>
      <c r="AE263" s="7">
        <f t="shared" si="159"/>
        <v>0.51249566179802886</v>
      </c>
      <c r="AF263">
        <f t="shared" si="135"/>
        <v>702.00624701083848</v>
      </c>
      <c r="AG263">
        <f t="shared" si="160"/>
        <v>-4.4984382472903803</v>
      </c>
      <c r="AH263">
        <f t="shared" si="136"/>
        <v>29.965467733904109</v>
      </c>
      <c r="AI263">
        <f t="shared" si="161"/>
        <v>60.034532266095894</v>
      </c>
      <c r="AJ263">
        <f t="shared" si="162"/>
        <v>9.3011021408119215E-3</v>
      </c>
      <c r="AK263">
        <f t="shared" si="163"/>
        <v>60.043833368236704</v>
      </c>
      <c r="AL263">
        <f t="shared" si="137"/>
        <v>170.96901242741865</v>
      </c>
    </row>
    <row r="264" spans="4:38" x14ac:dyDescent="0.25">
      <c r="D264" s="1">
        <f t="shared" si="164"/>
        <v>43728</v>
      </c>
      <c r="E264" s="11">
        <f t="shared" si="138"/>
        <v>0.13489613215261276</v>
      </c>
      <c r="F264" s="7">
        <f t="shared" si="132"/>
        <v>0.25754401411019667</v>
      </c>
      <c r="G264" s="7">
        <f t="shared" si="133"/>
        <v>0.7669524862798609</v>
      </c>
      <c r="H264">
        <f t="shared" si="134"/>
        <v>733.54819992431658</v>
      </c>
      <c r="I264">
        <f t="shared" si="139"/>
        <v>706.45180007568342</v>
      </c>
      <c r="J264" s="8">
        <f t="shared" si="140"/>
        <v>0.12264788195758393</v>
      </c>
      <c r="L264" s="7">
        <f t="shared" si="141"/>
        <v>0.5</v>
      </c>
      <c r="M264" s="2">
        <f t="shared" si="142"/>
        <v>2458746.7708333335</v>
      </c>
      <c r="N264" s="3">
        <f t="shared" si="143"/>
        <v>0.197173739447871</v>
      </c>
      <c r="P264">
        <f t="shared" si="144"/>
        <v>178.87288217084824</v>
      </c>
      <c r="Q264">
        <f t="shared" si="145"/>
        <v>7455.596466275797</v>
      </c>
      <c r="R264">
        <f t="shared" si="146"/>
        <v>1.6700340481737668E-2</v>
      </c>
      <c r="S264">
        <f t="shared" si="147"/>
        <v>-1.8436665270756063</v>
      </c>
      <c r="T264">
        <f t="shared" si="148"/>
        <v>177.02921564377263</v>
      </c>
      <c r="U264">
        <f t="shared" si="149"/>
        <v>7453.7527997487214</v>
      </c>
      <c r="V264">
        <f t="shared" si="150"/>
        <v>1.0044152025327151</v>
      </c>
      <c r="W264">
        <f t="shared" si="151"/>
        <v>177.01888122775858</v>
      </c>
      <c r="X264">
        <f t="shared" si="152"/>
        <v>23.436727028429946</v>
      </c>
      <c r="Y264">
        <f t="shared" si="153"/>
        <v>23.436121626931406</v>
      </c>
      <c r="Z264">
        <f t="shared" si="154"/>
        <v>177.26442108523406</v>
      </c>
      <c r="AA264">
        <f t="shared" si="155"/>
        <v>1.1852192764922391</v>
      </c>
      <c r="AB264">
        <f t="shared" si="156"/>
        <v>4.3022560752316079E-2</v>
      </c>
      <c r="AC264">
        <f t="shared" si="157"/>
        <v>6.3671357191584539</v>
      </c>
      <c r="AD264">
        <f t="shared" si="158"/>
        <v>91.693524990539572</v>
      </c>
      <c r="AE264" s="7">
        <f t="shared" si="159"/>
        <v>0.51224825019502884</v>
      </c>
      <c r="AF264">
        <f t="shared" si="135"/>
        <v>702.3625197191584</v>
      </c>
      <c r="AG264">
        <f t="shared" si="160"/>
        <v>-4.4093700702104002</v>
      </c>
      <c r="AH264">
        <f t="shared" si="136"/>
        <v>30.338107717677538</v>
      </c>
      <c r="AI264">
        <f t="shared" si="161"/>
        <v>59.661892282322462</v>
      </c>
      <c r="AJ264">
        <f t="shared" si="162"/>
        <v>9.4413141444840264E-3</v>
      </c>
      <c r="AK264">
        <f t="shared" si="163"/>
        <v>59.671333596466944</v>
      </c>
      <c r="AL264">
        <f t="shared" si="137"/>
        <v>171.2468042505584</v>
      </c>
    </row>
    <row r="265" spans="4:38" x14ac:dyDescent="0.25">
      <c r="D265" s="1">
        <f t="shared" si="164"/>
        <v>43729</v>
      </c>
      <c r="E265" s="11">
        <f t="shared" si="138"/>
        <v>0.13497676280056986</v>
      </c>
      <c r="F265" s="7">
        <f t="shared" si="132"/>
        <v>0.25795210876577723</v>
      </c>
      <c r="G265" s="7">
        <f t="shared" si="133"/>
        <v>0.76605072490494786</v>
      </c>
      <c r="H265">
        <f t="shared" si="134"/>
        <v>731.66200724040561</v>
      </c>
      <c r="I265">
        <f t="shared" si="139"/>
        <v>708.33799275959439</v>
      </c>
      <c r="J265" s="8">
        <f t="shared" si="140"/>
        <v>0.12297534596520736</v>
      </c>
      <c r="L265" s="7">
        <f t="shared" si="141"/>
        <v>0.5</v>
      </c>
      <c r="M265" s="2">
        <f t="shared" si="142"/>
        <v>2458747.7708333335</v>
      </c>
      <c r="N265" s="3">
        <f t="shared" si="143"/>
        <v>0.19720111795574233</v>
      </c>
      <c r="P265">
        <f t="shared" si="144"/>
        <v>179.85852953428639</v>
      </c>
      <c r="Q265">
        <f t="shared" si="145"/>
        <v>7456.5820665558613</v>
      </c>
      <c r="R265">
        <f t="shared" si="146"/>
        <v>1.6700339329459302E-2</v>
      </c>
      <c r="S265">
        <f t="shared" si="147"/>
        <v>-1.8521780199038473</v>
      </c>
      <c r="T265">
        <f t="shared" si="148"/>
        <v>178.00635151438254</v>
      </c>
      <c r="U265">
        <f t="shared" si="149"/>
        <v>7454.7298885359578</v>
      </c>
      <c r="V265">
        <f t="shared" si="150"/>
        <v>1.0041386856914218</v>
      </c>
      <c r="W265">
        <f t="shared" si="151"/>
        <v>177.99601605561858</v>
      </c>
      <c r="X265">
        <f t="shared" si="152"/>
        <v>23.436726672395103</v>
      </c>
      <c r="Y265">
        <f t="shared" si="153"/>
        <v>23.436123570040259</v>
      </c>
      <c r="Z265">
        <f t="shared" si="154"/>
        <v>178.16121802506845</v>
      </c>
      <c r="AA265">
        <f t="shared" si="155"/>
        <v>0.79690058272964792</v>
      </c>
      <c r="AB265">
        <f t="shared" si="156"/>
        <v>4.30225680892794E-2</v>
      </c>
      <c r="AC265">
        <f t="shared" si="157"/>
        <v>6.7225757570780189</v>
      </c>
      <c r="AD265">
        <f t="shared" si="158"/>
        <v>91.457750905050702</v>
      </c>
      <c r="AE265" s="7">
        <f t="shared" si="159"/>
        <v>0.51200141683536249</v>
      </c>
      <c r="AF265">
        <f t="shared" si="135"/>
        <v>702.71795975707801</v>
      </c>
      <c r="AG265">
        <f t="shared" si="160"/>
        <v>-4.3205100607304985</v>
      </c>
      <c r="AH265">
        <f t="shared" si="136"/>
        <v>30.711841539728198</v>
      </c>
      <c r="AI265">
        <f t="shared" si="161"/>
        <v>59.288158460271802</v>
      </c>
      <c r="AJ265">
        <f t="shared" si="162"/>
        <v>9.5830087035169483E-3</v>
      </c>
      <c r="AK265">
        <f t="shared" si="163"/>
        <v>59.297741468975318</v>
      </c>
      <c r="AL265">
        <f t="shared" si="137"/>
        <v>171.51825279447769</v>
      </c>
    </row>
    <row r="266" spans="4:38" x14ac:dyDescent="0.25">
      <c r="D266" s="1">
        <f t="shared" si="164"/>
        <v>43730</v>
      </c>
      <c r="E266" s="11">
        <f t="shared" si="138"/>
        <v>0.13505839021570656</v>
      </c>
      <c r="F266" s="7">
        <f t="shared" si="132"/>
        <v>0.25836138733759406</v>
      </c>
      <c r="G266" s="7">
        <f t="shared" si="133"/>
        <v>0.76514939885004418</v>
      </c>
      <c r="H266">
        <f t="shared" si="134"/>
        <v>729.77473657792802</v>
      </c>
      <c r="I266">
        <f t="shared" si="139"/>
        <v>710.22526342207198</v>
      </c>
      <c r="J266" s="8">
        <f t="shared" si="140"/>
        <v>0.1233029971218875</v>
      </c>
      <c r="L266" s="7">
        <f t="shared" si="141"/>
        <v>0.5</v>
      </c>
      <c r="M266" s="2">
        <f t="shared" si="142"/>
        <v>2458748.7708333335</v>
      </c>
      <c r="N266" s="3">
        <f t="shared" si="143"/>
        <v>0.19722849646361365</v>
      </c>
      <c r="P266">
        <f t="shared" si="144"/>
        <v>180.84417689772363</v>
      </c>
      <c r="Q266">
        <f t="shared" si="145"/>
        <v>7457.5676668359265</v>
      </c>
      <c r="R266">
        <f t="shared" si="146"/>
        <v>1.6700338177180748E-2</v>
      </c>
      <c r="S266">
        <f t="shared" si="147"/>
        <v>-1.8601499763861908</v>
      </c>
      <c r="T266">
        <f t="shared" si="148"/>
        <v>178.98402692133743</v>
      </c>
      <c r="U266">
        <f t="shared" si="149"/>
        <v>7455.7075168595402</v>
      </c>
      <c r="V266">
        <f t="shared" si="150"/>
        <v>1.0038608781278362</v>
      </c>
      <c r="W266">
        <f t="shared" si="151"/>
        <v>178.97369042379162</v>
      </c>
      <c r="X266">
        <f t="shared" si="152"/>
        <v>23.436726316360264</v>
      </c>
      <c r="Y266">
        <f t="shared" si="153"/>
        <v>23.436125513664273</v>
      </c>
      <c r="Z266">
        <f t="shared" si="154"/>
        <v>179.05834088914136</v>
      </c>
      <c r="AA266">
        <f t="shared" si="155"/>
        <v>0.40817210345312882</v>
      </c>
      <c r="AB266">
        <f t="shared" si="156"/>
        <v>4.3022575428188603E-2</v>
      </c>
      <c r="AC266">
        <f t="shared" si="157"/>
        <v>7.0768499449004736</v>
      </c>
      <c r="AD266">
        <f t="shared" si="158"/>
        <v>91.221842072241003</v>
      </c>
      <c r="AE266" s="7">
        <f t="shared" si="159"/>
        <v>0.51175539309381912</v>
      </c>
      <c r="AF266">
        <f t="shared" si="135"/>
        <v>703.07223394490052</v>
      </c>
      <c r="AG266">
        <f t="shared" si="160"/>
        <v>-4.2319415137748706</v>
      </c>
      <c r="AH266">
        <f t="shared" si="136"/>
        <v>31.086566156049408</v>
      </c>
      <c r="AI266">
        <f t="shared" si="161"/>
        <v>58.913433843950592</v>
      </c>
      <c r="AJ266">
        <f t="shared" si="162"/>
        <v>9.7261802537883298E-3</v>
      </c>
      <c r="AK266">
        <f t="shared" si="163"/>
        <v>58.923160024204378</v>
      </c>
      <c r="AL266">
        <f t="shared" si="137"/>
        <v>171.78336885448994</v>
      </c>
    </row>
    <row r="267" spans="4:38" x14ac:dyDescent="0.25">
      <c r="D267" s="1">
        <f t="shared" si="164"/>
        <v>43731</v>
      </c>
      <c r="E267" s="11">
        <f t="shared" si="138"/>
        <v>0.13514120317216993</v>
      </c>
      <c r="F267" s="7">
        <f t="shared" si="132"/>
        <v>0.2587719948069801</v>
      </c>
      <c r="G267" s="7">
        <f t="shared" si="133"/>
        <v>0.76424882826773943</v>
      </c>
      <c r="H267">
        <f t="shared" si="134"/>
        <v>727.88664018349334</v>
      </c>
      <c r="I267">
        <f t="shared" si="139"/>
        <v>712.11335981650666</v>
      </c>
      <c r="J267" s="8">
        <f t="shared" si="140"/>
        <v>0.12363079163481018</v>
      </c>
      <c r="L267" s="7">
        <f t="shared" si="141"/>
        <v>0.5</v>
      </c>
      <c r="M267" s="2">
        <f t="shared" si="142"/>
        <v>2458749.7708333335</v>
      </c>
      <c r="N267" s="3">
        <f t="shared" si="143"/>
        <v>0.19725587497148497</v>
      </c>
      <c r="P267">
        <f t="shared" si="144"/>
        <v>181.82982426116268</v>
      </c>
      <c r="Q267">
        <f t="shared" si="145"/>
        <v>7458.5532671159908</v>
      </c>
      <c r="R267">
        <f t="shared" si="146"/>
        <v>1.6700337024902E-2</v>
      </c>
      <c r="S267">
        <f t="shared" si="147"/>
        <v>-1.8675795109241771</v>
      </c>
      <c r="T267">
        <f t="shared" si="148"/>
        <v>179.96224475023851</v>
      </c>
      <c r="U267">
        <f t="shared" si="149"/>
        <v>7456.685687605067</v>
      </c>
      <c r="V267">
        <f t="shared" si="150"/>
        <v>1.0035818600290296</v>
      </c>
      <c r="W267">
        <f t="shared" si="151"/>
        <v>179.95190721787978</v>
      </c>
      <c r="X267">
        <f t="shared" si="152"/>
        <v>23.436725960325422</v>
      </c>
      <c r="Y267">
        <f t="shared" si="153"/>
        <v>23.436127457801476</v>
      </c>
      <c r="Z267">
        <f t="shared" si="154"/>
        <v>179.95587467722083</v>
      </c>
      <c r="AA267">
        <f t="shared" si="155"/>
        <v>1.912777179991669E-2</v>
      </c>
      <c r="AB267">
        <f t="shared" si="156"/>
        <v>4.3022582769036234E-2</v>
      </c>
      <c r="AC267">
        <f t="shared" si="157"/>
        <v>7.4296233862019418</v>
      </c>
      <c r="AD267">
        <f t="shared" si="158"/>
        <v>90.985830022936668</v>
      </c>
      <c r="AE267" s="7">
        <f t="shared" si="159"/>
        <v>0.51151041153735977</v>
      </c>
      <c r="AF267">
        <f t="shared" si="135"/>
        <v>703.42500738620197</v>
      </c>
      <c r="AG267">
        <f t="shared" si="160"/>
        <v>-4.1437481534495078</v>
      </c>
      <c r="AH267">
        <f t="shared" si="136"/>
        <v>31.46217762413308</v>
      </c>
      <c r="AI267">
        <f t="shared" si="161"/>
        <v>58.537822375866924</v>
      </c>
      <c r="AJ267">
        <f t="shared" si="162"/>
        <v>9.8708226578678813E-3</v>
      </c>
      <c r="AK267">
        <f t="shared" si="163"/>
        <v>58.54769319852479</v>
      </c>
      <c r="AL267">
        <f t="shared" si="137"/>
        <v>172.04216479596266</v>
      </c>
    </row>
    <row r="268" spans="4:38" x14ac:dyDescent="0.25">
      <c r="D268" s="1">
        <f t="shared" si="164"/>
        <v>43732</v>
      </c>
      <c r="E268" s="11">
        <f t="shared" si="138"/>
        <v>0.13522539148260243</v>
      </c>
      <c r="F268" s="7">
        <f t="shared" si="132"/>
        <v>0.25918407712971048</v>
      </c>
      <c r="G268" s="7">
        <f t="shared" si="133"/>
        <v>0.76334933454127829</v>
      </c>
      <c r="H268">
        <f t="shared" si="134"/>
        <v>725.99797067265774</v>
      </c>
      <c r="I268">
        <f t="shared" si="139"/>
        <v>714.00202932734226</v>
      </c>
      <c r="J268" s="8">
        <f t="shared" si="140"/>
        <v>0.12395868564710803</v>
      </c>
      <c r="L268" s="7">
        <f t="shared" si="141"/>
        <v>0.5</v>
      </c>
      <c r="M268" s="2">
        <f t="shared" si="142"/>
        <v>2458750.7708333335</v>
      </c>
      <c r="N268" s="3">
        <f t="shared" si="143"/>
        <v>0.1972832534793563</v>
      </c>
      <c r="P268">
        <f t="shared" si="144"/>
        <v>182.81547162460265</v>
      </c>
      <c r="Q268">
        <f t="shared" si="145"/>
        <v>7459.538867396056</v>
      </c>
      <c r="R268">
        <f t="shared" si="146"/>
        <v>1.6700335872623064E-2</v>
      </c>
      <c r="S268">
        <f t="shared" si="147"/>
        <v>-1.8744638881518425</v>
      </c>
      <c r="T268">
        <f t="shared" si="148"/>
        <v>180.94100773645081</v>
      </c>
      <c r="U268">
        <f t="shared" si="149"/>
        <v>7457.6644035079044</v>
      </c>
      <c r="V268">
        <f t="shared" si="150"/>
        <v>1.0033017120661141</v>
      </c>
      <c r="W268">
        <f t="shared" si="151"/>
        <v>180.93066917324899</v>
      </c>
      <c r="X268">
        <f t="shared" si="152"/>
        <v>23.436725604290583</v>
      </c>
      <c r="Y268">
        <f t="shared" si="153"/>
        <v>23.436129402449907</v>
      </c>
      <c r="Z268">
        <f t="shared" si="154"/>
        <v>-179.14609542159531</v>
      </c>
      <c r="AA268">
        <f t="shared" si="155"/>
        <v>-0.37013811544590108</v>
      </c>
      <c r="AB268">
        <f t="shared" si="156"/>
        <v>4.3022590111814869E-2</v>
      </c>
      <c r="AC268">
        <f t="shared" si="157"/>
        <v>7.7805595968879961</v>
      </c>
      <c r="AD268">
        <f t="shared" si="158"/>
        <v>90.749746334082218</v>
      </c>
      <c r="AE268" s="7">
        <f t="shared" si="159"/>
        <v>0.51126670583549438</v>
      </c>
      <c r="AF268">
        <f t="shared" si="135"/>
        <v>703.77594359688806</v>
      </c>
      <c r="AG268">
        <f t="shared" si="160"/>
        <v>-4.0560141007779862</v>
      </c>
      <c r="AH268">
        <f t="shared" si="136"/>
        <v>31.838571128384618</v>
      </c>
      <c r="AI268">
        <f t="shared" si="161"/>
        <v>58.161428871615385</v>
      </c>
      <c r="AJ268">
        <f t="shared" si="162"/>
        <v>1.0016929159888071E-2</v>
      </c>
      <c r="AK268">
        <f t="shared" si="163"/>
        <v>58.171445800775274</v>
      </c>
      <c r="AL268">
        <f t="shared" si="137"/>
        <v>172.29465440571653</v>
      </c>
    </row>
    <row r="269" spans="4:38" x14ac:dyDescent="0.25">
      <c r="D269" s="1">
        <f t="shared" si="164"/>
        <v>43733</v>
      </c>
      <c r="E269" s="11">
        <f t="shared" si="138"/>
        <v>0.13531114582175946</v>
      </c>
      <c r="F269" s="7">
        <f t="shared" si="132"/>
        <v>0.25959778097759906</v>
      </c>
      <c r="G269" s="7">
        <f t="shared" si="133"/>
        <v>0.76245124035424083</v>
      </c>
      <c r="H269">
        <f t="shared" si="134"/>
        <v>724.10898150236403</v>
      </c>
      <c r="I269">
        <f t="shared" si="139"/>
        <v>715.89101849763597</v>
      </c>
      <c r="J269" s="8">
        <f t="shared" si="140"/>
        <v>0.12428663515583958</v>
      </c>
      <c r="L269" s="7">
        <f t="shared" si="141"/>
        <v>0.5</v>
      </c>
      <c r="M269" s="2">
        <f t="shared" si="142"/>
        <v>2458751.7708333335</v>
      </c>
      <c r="N269" s="3">
        <f t="shared" si="143"/>
        <v>0.19731063198722762</v>
      </c>
      <c r="P269">
        <f t="shared" si="144"/>
        <v>183.80111898804262</v>
      </c>
      <c r="Q269">
        <f t="shared" si="145"/>
        <v>7460.5244676761213</v>
      </c>
      <c r="R269">
        <f t="shared" si="146"/>
        <v>1.6700334720343941E-2</v>
      </c>
      <c r="S269">
        <f t="shared" si="147"/>
        <v>-1.8808005243501378</v>
      </c>
      <c r="T269">
        <f t="shared" si="148"/>
        <v>181.92031846369247</v>
      </c>
      <c r="U269">
        <f t="shared" si="149"/>
        <v>7458.6436671517713</v>
      </c>
      <c r="V269">
        <f t="shared" si="150"/>
        <v>1.003020515372848</v>
      </c>
      <c r="W269">
        <f t="shared" si="151"/>
        <v>181.90997887361826</v>
      </c>
      <c r="X269">
        <f t="shared" si="152"/>
        <v>23.436725248255744</v>
      </c>
      <c r="Y269">
        <f t="shared" si="153"/>
        <v>23.436131347607603</v>
      </c>
      <c r="Z269">
        <f t="shared" si="154"/>
        <v>-178.24748407802852</v>
      </c>
      <c r="AA269">
        <f t="shared" si="155"/>
        <v>-0.75953088240853495</v>
      </c>
      <c r="AB269">
        <f t="shared" si="156"/>
        <v>4.3022597456517132E-2</v>
      </c>
      <c r="AC269">
        <f t="shared" si="157"/>
        <v>8.1293206410754468</v>
      </c>
      <c r="AD269">
        <f t="shared" si="158"/>
        <v>90.513622687795504</v>
      </c>
      <c r="AE269" s="7">
        <f t="shared" si="159"/>
        <v>0.51102451066591992</v>
      </c>
      <c r="AF269">
        <f t="shared" si="135"/>
        <v>704.12470464107537</v>
      </c>
      <c r="AG269">
        <f t="shared" si="160"/>
        <v>-3.9688238397311579</v>
      </c>
      <c r="AH269">
        <f t="shared" si="136"/>
        <v>32.215641005013964</v>
      </c>
      <c r="AI269">
        <f t="shared" si="161"/>
        <v>57.784358994986036</v>
      </c>
      <c r="AJ269">
        <f t="shared" si="162"/>
        <v>1.0164492337819988E-2</v>
      </c>
      <c r="AK269">
        <f t="shared" si="163"/>
        <v>57.794523487323858</v>
      </c>
      <c r="AL269">
        <f t="shared" si="137"/>
        <v>172.5408527572929</v>
      </c>
    </row>
    <row r="270" spans="4:38" x14ac:dyDescent="0.25">
      <c r="D270" s="1">
        <f t="shared" si="164"/>
        <v>43734</v>
      </c>
      <c r="E270" s="11">
        <f t="shared" si="138"/>
        <v>0.13539865754420344</v>
      </c>
      <c r="F270" s="7">
        <f t="shared" si="132"/>
        <v>0.26001325347369875</v>
      </c>
      <c r="G270" s="7">
        <f t="shared" si="133"/>
        <v>0.76155486975571751</v>
      </c>
      <c r="H270">
        <f t="shared" si="134"/>
        <v>722.21992744610702</v>
      </c>
      <c r="I270">
        <f t="shared" si="139"/>
        <v>717.78007255389298</v>
      </c>
      <c r="J270" s="8">
        <f t="shared" si="140"/>
        <v>0.12461459592949531</v>
      </c>
      <c r="L270" s="7">
        <f t="shared" si="141"/>
        <v>0.5</v>
      </c>
      <c r="M270" s="2">
        <f t="shared" si="142"/>
        <v>2458752.7708333335</v>
      </c>
      <c r="N270" s="3">
        <f t="shared" si="143"/>
        <v>0.19733801049509894</v>
      </c>
      <c r="P270">
        <f t="shared" si="144"/>
        <v>184.78676635148258</v>
      </c>
      <c r="Q270">
        <f t="shared" si="145"/>
        <v>7461.5100679561847</v>
      </c>
      <c r="R270">
        <f t="shared" si="146"/>
        <v>1.6700333568064624E-2</v>
      </c>
      <c r="S270">
        <f t="shared" si="147"/>
        <v>-1.8865869888301341</v>
      </c>
      <c r="T270">
        <f t="shared" si="148"/>
        <v>182.90017936265244</v>
      </c>
      <c r="U270">
        <f t="shared" si="149"/>
        <v>7459.6234809673542</v>
      </c>
      <c r="V270">
        <f t="shared" si="150"/>
        <v>1.0027383515239581</v>
      </c>
      <c r="W270">
        <f t="shared" si="151"/>
        <v>182.88983874967738</v>
      </c>
      <c r="X270">
        <f t="shared" si="152"/>
        <v>23.436724892220905</v>
      </c>
      <c r="Y270">
        <f t="shared" si="153"/>
        <v>23.436133293272597</v>
      </c>
      <c r="Z270">
        <f t="shared" si="154"/>
        <v>-177.34820587234796</v>
      </c>
      <c r="AA270">
        <f t="shared" si="155"/>
        <v>-1.1489554587985833</v>
      </c>
      <c r="AB270">
        <f t="shared" si="156"/>
        <v>4.302260480313555E-2</v>
      </c>
      <c r="AC270">
        <f t="shared" si="157"/>
        <v>8.4755672748203281</v>
      </c>
      <c r="AD270">
        <f t="shared" si="158"/>
        <v>90.277490930763378</v>
      </c>
      <c r="AE270" s="7">
        <f t="shared" si="159"/>
        <v>0.51078406161470813</v>
      </c>
      <c r="AF270">
        <f t="shared" si="135"/>
        <v>704.47095127482044</v>
      </c>
      <c r="AG270">
        <f t="shared" si="160"/>
        <v>-3.882262181294891</v>
      </c>
      <c r="AH270">
        <f t="shared" si="136"/>
        <v>32.593280766496491</v>
      </c>
      <c r="AI270">
        <f t="shared" si="161"/>
        <v>57.406719233503509</v>
      </c>
      <c r="AJ270">
        <f t="shared" si="162"/>
        <v>1.031350405312609E-2</v>
      </c>
      <c r="AK270">
        <f t="shared" si="163"/>
        <v>57.417032737556632</v>
      </c>
      <c r="AL270">
        <f t="shared" si="137"/>
        <v>172.780776089597</v>
      </c>
    </row>
    <row r="271" spans="4:38" x14ac:dyDescent="0.25">
      <c r="D271" s="1">
        <f t="shared" si="164"/>
        <v>43735</v>
      </c>
      <c r="E271" s="11">
        <f t="shared" si="138"/>
        <v>0.13548811849543102</v>
      </c>
      <c r="F271" s="7">
        <f t="shared" si="132"/>
        <v>0.26043064192050747</v>
      </c>
      <c r="G271" s="7">
        <f t="shared" si="133"/>
        <v>0.76066054822020168</v>
      </c>
      <c r="H271">
        <f t="shared" si="134"/>
        <v>720.33106507155969</v>
      </c>
      <c r="I271">
        <f t="shared" si="139"/>
        <v>719.66893492844031</v>
      </c>
      <c r="J271" s="8">
        <f t="shared" si="140"/>
        <v>0.12494252342507645</v>
      </c>
      <c r="L271" s="7">
        <f t="shared" si="141"/>
        <v>0.5</v>
      </c>
      <c r="M271" s="2">
        <f t="shared" si="142"/>
        <v>2458753.7708333335</v>
      </c>
      <c r="N271" s="3">
        <f t="shared" si="143"/>
        <v>0.19736538900297027</v>
      </c>
      <c r="P271">
        <f t="shared" si="144"/>
        <v>185.77241371492346</v>
      </c>
      <c r="Q271">
        <f t="shared" si="145"/>
        <v>7462.495668236249</v>
      </c>
      <c r="R271">
        <f t="shared" si="146"/>
        <v>1.670033241578512E-2</v>
      </c>
      <c r="S271">
        <f t="shared" si="147"/>
        <v>-1.8918210052839937</v>
      </c>
      <c r="T271">
        <f t="shared" si="148"/>
        <v>183.88059270963947</v>
      </c>
      <c r="U271">
        <f t="shared" si="149"/>
        <v>7460.6038472309647</v>
      </c>
      <c r="V271">
        <f t="shared" si="150"/>
        <v>1.0024553025131877</v>
      </c>
      <c r="W271">
        <f t="shared" si="151"/>
        <v>183.87025107773604</v>
      </c>
      <c r="X271">
        <f t="shared" si="152"/>
        <v>23.436724536186063</v>
      </c>
      <c r="Y271">
        <f t="shared" si="153"/>
        <v>23.436135239442915</v>
      </c>
      <c r="Z271">
        <f t="shared" si="154"/>
        <v>-176.44817534477554</v>
      </c>
      <c r="AA271">
        <f t="shared" si="155"/>
        <v>-1.5383163647799514</v>
      </c>
      <c r="AB271">
        <f t="shared" si="156"/>
        <v>4.3022612151662719E-2</v>
      </c>
      <c r="AC271">
        <f t="shared" si="157"/>
        <v>8.8189590986894029</v>
      </c>
      <c r="AD271">
        <f t="shared" si="158"/>
        <v>90.041383133944962</v>
      </c>
      <c r="AE271" s="7">
        <f t="shared" si="159"/>
        <v>0.51054559507035457</v>
      </c>
      <c r="AF271">
        <f t="shared" si="135"/>
        <v>704.81434309868951</v>
      </c>
      <c r="AG271">
        <f t="shared" si="160"/>
        <v>-3.7964142253276236</v>
      </c>
      <c r="AH271">
        <f t="shared" si="136"/>
        <v>32.971383125706609</v>
      </c>
      <c r="AI271">
        <f t="shared" si="161"/>
        <v>57.028616874293391</v>
      </c>
      <c r="AJ271">
        <f t="shared" si="162"/>
        <v>1.0463955397768463E-2</v>
      </c>
      <c r="AK271">
        <f t="shared" si="163"/>
        <v>57.039080829691159</v>
      </c>
      <c r="AL271">
        <f t="shared" si="137"/>
        <v>173.01444169841682</v>
      </c>
    </row>
    <row r="272" spans="4:38" x14ac:dyDescent="0.25">
      <c r="D272" s="1">
        <f t="shared" si="164"/>
        <v>43736</v>
      </c>
      <c r="E272" s="11">
        <f t="shared" si="138"/>
        <v>0.13557972081581118</v>
      </c>
      <c r="F272" s="7">
        <f t="shared" si="132"/>
        <v>0.26085009352060534</v>
      </c>
      <c r="G272" s="7">
        <f t="shared" si="133"/>
        <v>0.75976860270142865</v>
      </c>
      <c r="H272">
        <f t="shared" si="134"/>
        <v>718.44265322038564</v>
      </c>
      <c r="I272">
        <f t="shared" si="139"/>
        <v>721.55734677961436</v>
      </c>
      <c r="J272" s="8">
        <f t="shared" si="140"/>
        <v>0.12527037270479416</v>
      </c>
      <c r="L272" s="7">
        <f t="shared" si="141"/>
        <v>0.5</v>
      </c>
      <c r="M272" s="2">
        <f t="shared" si="142"/>
        <v>2458754.7708333335</v>
      </c>
      <c r="N272" s="3">
        <f t="shared" si="143"/>
        <v>0.19739276751084159</v>
      </c>
      <c r="P272">
        <f t="shared" si="144"/>
        <v>186.75806107836524</v>
      </c>
      <c r="Q272">
        <f t="shared" si="145"/>
        <v>7463.4812685163133</v>
      </c>
      <c r="R272">
        <f t="shared" si="146"/>
        <v>1.6700331263505425E-2</v>
      </c>
      <c r="S272">
        <f t="shared" si="147"/>
        <v>-1.8965004531024909</v>
      </c>
      <c r="T272">
        <f t="shared" si="148"/>
        <v>184.86156062526274</v>
      </c>
      <c r="U272">
        <f t="shared" si="149"/>
        <v>7461.5847680632105</v>
      </c>
      <c r="V272">
        <f t="shared" si="150"/>
        <v>1.0021714507310766</v>
      </c>
      <c r="W272">
        <f t="shared" si="151"/>
        <v>184.85121797840426</v>
      </c>
      <c r="X272">
        <f t="shared" si="152"/>
        <v>23.436724180151224</v>
      </c>
      <c r="Y272">
        <f t="shared" si="153"/>
        <v>23.436137186116603</v>
      </c>
      <c r="Z272">
        <f t="shared" si="154"/>
        <v>-175.54730704667023</v>
      </c>
      <c r="AA272">
        <f t="shared" si="155"/>
        <v>-1.9275176960909013</v>
      </c>
      <c r="AB272">
        <f t="shared" si="156"/>
        <v>4.3022619502091235E-2</v>
      </c>
      <c r="AC272">
        <f t="shared" si="157"/>
        <v>9.1591547201355343</v>
      </c>
      <c r="AD272">
        <f t="shared" si="158"/>
        <v>89.805331652548205</v>
      </c>
      <c r="AE272" s="7">
        <f t="shared" si="159"/>
        <v>0.51030934811101702</v>
      </c>
      <c r="AF272">
        <f t="shared" si="135"/>
        <v>705.15453872013563</v>
      </c>
      <c r="AG272">
        <f t="shared" si="160"/>
        <v>-3.7113653199660916</v>
      </c>
      <c r="AH272">
        <f t="shared" si="136"/>
        <v>33.349840019826431</v>
      </c>
      <c r="AI272">
        <f t="shared" si="161"/>
        <v>56.650159980173569</v>
      </c>
      <c r="AJ272">
        <f t="shared" si="162"/>
        <v>1.0615836638555408E-2</v>
      </c>
      <c r="AK272">
        <f t="shared" si="163"/>
        <v>56.660775816812126</v>
      </c>
      <c r="AL272">
        <f t="shared" si="137"/>
        <v>173.24186784031735</v>
      </c>
    </row>
    <row r="273" spans="4:38" x14ac:dyDescent="0.25">
      <c r="D273" s="1">
        <f t="shared" si="164"/>
        <v>43737</v>
      </c>
      <c r="E273" s="11">
        <f t="shared" si="138"/>
        <v>0.13567365673674694</v>
      </c>
      <c r="F273" s="7">
        <f t="shared" si="132"/>
        <v>0.26127175508918704</v>
      </c>
      <c r="G273" s="7">
        <f t="shared" si="133"/>
        <v>0.7588793616794266</v>
      </c>
      <c r="H273">
        <f t="shared" si="134"/>
        <v>716.55495348994498</v>
      </c>
      <c r="I273">
        <f t="shared" si="139"/>
        <v>723.44504651005502</v>
      </c>
      <c r="J273" s="8">
        <f t="shared" si="140"/>
        <v>0.1255980983524401</v>
      </c>
      <c r="L273" s="7">
        <f t="shared" si="141"/>
        <v>0.5</v>
      </c>
      <c r="M273" s="2">
        <f t="shared" si="142"/>
        <v>2458755.7708333335</v>
      </c>
      <c r="N273" s="3">
        <f t="shared" si="143"/>
        <v>0.19742014601871288</v>
      </c>
      <c r="P273">
        <f t="shared" si="144"/>
        <v>187.74370844180612</v>
      </c>
      <c r="Q273">
        <f t="shared" si="145"/>
        <v>7464.4668687963749</v>
      </c>
      <c r="R273">
        <f t="shared" si="146"/>
        <v>1.6700330111225542E-2</v>
      </c>
      <c r="S273">
        <f t="shared" si="147"/>
        <v>-1.9006233686582084</v>
      </c>
      <c r="T273">
        <f t="shared" si="148"/>
        <v>185.8430850731479</v>
      </c>
      <c r="U273">
        <f t="shared" si="149"/>
        <v>7462.5662454277171</v>
      </c>
      <c r="V273">
        <f t="shared" si="150"/>
        <v>1.0018868789424689</v>
      </c>
      <c r="W273">
        <f t="shared" si="151"/>
        <v>185.83274141530856</v>
      </c>
      <c r="X273">
        <f t="shared" si="152"/>
        <v>23.436723824116385</v>
      </c>
      <c r="Y273">
        <f t="shared" si="153"/>
        <v>23.43613913329169</v>
      </c>
      <c r="Z273">
        <f t="shared" si="154"/>
        <v>-174.64551559258959</v>
      </c>
      <c r="AA273">
        <f t="shared" si="155"/>
        <v>-2.3164631094878896</v>
      </c>
      <c r="AB273">
        <f t="shared" si="156"/>
        <v>4.3022626854413638E-2</v>
      </c>
      <c r="AC273">
        <f t="shared" si="157"/>
        <v>9.4958119265981757</v>
      </c>
      <c r="AD273">
        <f t="shared" si="158"/>
        <v>89.569369186243122</v>
      </c>
      <c r="AE273" s="7">
        <f t="shared" si="159"/>
        <v>0.51007555838430685</v>
      </c>
      <c r="AF273">
        <f t="shared" si="135"/>
        <v>705.49119592659827</v>
      </c>
      <c r="AG273">
        <f t="shared" si="160"/>
        <v>-3.6272010183504335</v>
      </c>
      <c r="AH273">
        <f t="shared" si="136"/>
        <v>33.728542634134605</v>
      </c>
      <c r="AI273">
        <f t="shared" si="161"/>
        <v>56.271457365865395</v>
      </c>
      <c r="AJ273">
        <f t="shared" si="162"/>
        <v>1.0769137158815485E-2</v>
      </c>
      <c r="AK273">
        <f t="shared" si="163"/>
        <v>56.282226503024212</v>
      </c>
      <c r="AL273">
        <f t="shared" si="137"/>
        <v>173.4630736484097</v>
      </c>
    </row>
    <row r="274" spans="4:38" x14ac:dyDescent="0.25">
      <c r="D274" s="1">
        <f t="shared" si="164"/>
        <v>43738</v>
      </c>
      <c r="E274" s="11">
        <f t="shared" si="138"/>
        <v>0.13577011836851177</v>
      </c>
      <c r="F274" s="7">
        <f t="shared" si="132"/>
        <v>0.26169577275799671</v>
      </c>
      <c r="G274" s="7">
        <f t="shared" si="133"/>
        <v>0.75799315520005683</v>
      </c>
      <c r="H274">
        <f t="shared" si="134"/>
        <v>714.66823071656665</v>
      </c>
      <c r="I274">
        <f t="shared" si="139"/>
        <v>725.33176928343335</v>
      </c>
      <c r="J274" s="8">
        <f t="shared" si="140"/>
        <v>0.12592565438948494</v>
      </c>
      <c r="L274" s="7">
        <f t="shared" si="141"/>
        <v>0.5</v>
      </c>
      <c r="M274" s="2">
        <f t="shared" si="142"/>
        <v>2458756.7708333335</v>
      </c>
      <c r="N274" s="3">
        <f t="shared" si="143"/>
        <v>0.19744752452658421</v>
      </c>
      <c r="P274">
        <f t="shared" si="144"/>
        <v>188.72935580524882</v>
      </c>
      <c r="Q274">
        <f t="shared" si="145"/>
        <v>7465.4524690764383</v>
      </c>
      <c r="R274">
        <f t="shared" si="146"/>
        <v>1.6700328958945465E-2</v>
      </c>
      <c r="S274">
        <f t="shared" si="147"/>
        <v>-1.9041879465531275</v>
      </c>
      <c r="T274">
        <f t="shared" si="148"/>
        <v>186.82516785869569</v>
      </c>
      <c r="U274">
        <f t="shared" si="149"/>
        <v>7463.5482811298853</v>
      </c>
      <c r="V274">
        <f t="shared" si="150"/>
        <v>1.0016016702637562</v>
      </c>
      <c r="W274">
        <f t="shared" si="151"/>
        <v>186.81482319385054</v>
      </c>
      <c r="X274">
        <f t="shared" si="152"/>
        <v>23.436723468081546</v>
      </c>
      <c r="Y274">
        <f t="shared" si="153"/>
        <v>23.436141080966205</v>
      </c>
      <c r="Z274">
        <f t="shared" si="154"/>
        <v>-173.74271571332423</v>
      </c>
      <c r="AA274">
        <f t="shared" si="155"/>
        <v>-2.7050558085828738</v>
      </c>
      <c r="AB274">
        <f t="shared" si="156"/>
        <v>4.302263420862254E-2</v>
      </c>
      <c r="AC274">
        <f t="shared" si="157"/>
        <v>9.8285878702013001</v>
      </c>
      <c r="AD274">
        <f t="shared" si="158"/>
        <v>89.333528839570832</v>
      </c>
      <c r="AE274" s="7">
        <f t="shared" si="159"/>
        <v>0.50984446397902683</v>
      </c>
      <c r="AF274">
        <f t="shared" si="135"/>
        <v>705.82397187020138</v>
      </c>
      <c r="AG274">
        <f t="shared" si="160"/>
        <v>-3.544007032449656</v>
      </c>
      <c r="AH274">
        <f t="shared" si="136"/>
        <v>34.107381425781945</v>
      </c>
      <c r="AI274">
        <f t="shared" si="161"/>
        <v>55.892618574218055</v>
      </c>
      <c r="AJ274">
        <f t="shared" si="162"/>
        <v>1.0923845397394698E-2</v>
      </c>
      <c r="AK274">
        <f t="shared" si="163"/>
        <v>55.903542419615448</v>
      </c>
      <c r="AL274">
        <f t="shared" si="137"/>
        <v>173.67807905947745</v>
      </c>
    </row>
    <row r="275" spans="4:38" x14ac:dyDescent="0.25">
      <c r="D275" s="1">
        <f t="shared" si="164"/>
        <v>43739</v>
      </c>
      <c r="E275" s="11">
        <f t="shared" si="138"/>
        <v>0.13586929747924748</v>
      </c>
      <c r="F275" s="7">
        <f t="shared" si="132"/>
        <v>0.26212229167020218</v>
      </c>
      <c r="G275" s="7">
        <f t="shared" si="133"/>
        <v>0.75711031490638336</v>
      </c>
      <c r="H275">
        <f t="shared" si="134"/>
        <v>712.78275346010093</v>
      </c>
      <c r="I275">
        <f t="shared" si="139"/>
        <v>727.21724653989907</v>
      </c>
      <c r="J275" s="8">
        <f t="shared" si="140"/>
        <v>0.1262529941909547</v>
      </c>
      <c r="L275" s="7">
        <f t="shared" si="141"/>
        <v>0.5</v>
      </c>
      <c r="M275" s="2">
        <f t="shared" si="142"/>
        <v>2458757.7708333335</v>
      </c>
      <c r="N275" s="3">
        <f t="shared" si="143"/>
        <v>0.19747490303445553</v>
      </c>
      <c r="P275">
        <f t="shared" si="144"/>
        <v>189.71500316869151</v>
      </c>
      <c r="Q275">
        <f t="shared" si="145"/>
        <v>7466.4380693565017</v>
      </c>
      <c r="R275">
        <f t="shared" si="146"/>
        <v>1.6700327806665201E-2</v>
      </c>
      <c r="S275">
        <f t="shared" si="147"/>
        <v>-1.9071925408295451</v>
      </c>
      <c r="T275">
        <f t="shared" si="148"/>
        <v>187.80781062786195</v>
      </c>
      <c r="U275">
        <f t="shared" si="149"/>
        <v>7464.5308768156719</v>
      </c>
      <c r="V275">
        <f t="shared" si="150"/>
        <v>1.0013159081398615</v>
      </c>
      <c r="W275">
        <f t="shared" si="151"/>
        <v>187.79746495998691</v>
      </c>
      <c r="X275">
        <f t="shared" si="152"/>
        <v>23.436723112046707</v>
      </c>
      <c r="Y275">
        <f t="shared" si="153"/>
        <v>23.436143029138183</v>
      </c>
      <c r="Z275">
        <f t="shared" si="154"/>
        <v>-172.83882231002622</v>
      </c>
      <c r="AA275">
        <f t="shared" si="155"/>
        <v>-3.0931985301349374</v>
      </c>
      <c r="AB275">
        <f t="shared" si="156"/>
        <v>4.3022641564710459E-2</v>
      </c>
      <c r="AC275">
        <f t="shared" si="157"/>
        <v>10.157139264858346</v>
      </c>
      <c r="AD275">
        <f t="shared" si="158"/>
        <v>89.097844182512617</v>
      </c>
      <c r="AE275" s="7">
        <f t="shared" si="159"/>
        <v>0.50961630328829277</v>
      </c>
      <c r="AF275">
        <f t="shared" si="135"/>
        <v>706.15252326485825</v>
      </c>
      <c r="AG275">
        <f t="shared" si="160"/>
        <v>-3.4618691837854385</v>
      </c>
      <c r="AH275">
        <f t="shared" si="136"/>
        <v>34.486246147647357</v>
      </c>
      <c r="AI275">
        <f t="shared" si="161"/>
        <v>55.513753852352643</v>
      </c>
      <c r="AJ275">
        <f t="shared" si="162"/>
        <v>1.1079948784974378E-2</v>
      </c>
      <c r="AK275">
        <f t="shared" si="163"/>
        <v>55.524833801137618</v>
      </c>
      <c r="AL275">
        <f t="shared" si="137"/>
        <v>173.88690475195494</v>
      </c>
    </row>
    <row r="276" spans="4:38" x14ac:dyDescent="0.25">
      <c r="D276" s="1">
        <f t="shared" si="164"/>
        <v>43740</v>
      </c>
      <c r="E276" s="11">
        <f t="shared" si="138"/>
        <v>0.13597138526466584</v>
      </c>
      <c r="F276" s="7">
        <f t="shared" si="132"/>
        <v>0.26255145566582527</v>
      </c>
      <c r="G276" s="7">
        <f t="shared" si="133"/>
        <v>0.75623117406118756</v>
      </c>
      <c r="H276">
        <f t="shared" si="134"/>
        <v>710.89879448932174</v>
      </c>
      <c r="I276">
        <f t="shared" si="139"/>
        <v>729.10120551067826</v>
      </c>
      <c r="J276" s="8">
        <f t="shared" si="140"/>
        <v>0.12658007040115943</v>
      </c>
      <c r="L276" s="7">
        <f t="shared" si="141"/>
        <v>0.5</v>
      </c>
      <c r="M276" s="2">
        <f t="shared" si="142"/>
        <v>2458758.7708333335</v>
      </c>
      <c r="N276" s="3">
        <f t="shared" si="143"/>
        <v>0.19750228154232685</v>
      </c>
      <c r="P276">
        <f t="shared" si="144"/>
        <v>190.7006505321333</v>
      </c>
      <c r="Q276">
        <f t="shared" si="145"/>
        <v>7467.4236696365642</v>
      </c>
      <c r="R276">
        <f t="shared" si="146"/>
        <v>1.6700326654384746E-2</v>
      </c>
      <c r="S276">
        <f t="shared" si="147"/>
        <v>-1.9096356661432872</v>
      </c>
      <c r="T276">
        <f t="shared" si="148"/>
        <v>188.79101486599001</v>
      </c>
      <c r="U276">
        <f t="shared" si="149"/>
        <v>7465.5140339704212</v>
      </c>
      <c r="V276">
        <f t="shared" si="150"/>
        <v>1.0010296763209678</v>
      </c>
      <c r="W276">
        <f t="shared" si="151"/>
        <v>188.78066819906181</v>
      </c>
      <c r="X276">
        <f t="shared" si="152"/>
        <v>23.436722756011871</v>
      </c>
      <c r="Y276">
        <f t="shared" si="153"/>
        <v>23.436144977805657</v>
      </c>
      <c r="Z276">
        <f t="shared" si="154"/>
        <v>-171.93375050950385</v>
      </c>
      <c r="AA276">
        <f t="shared" si="155"/>
        <v>-3.4807935308794868</v>
      </c>
      <c r="AB276">
        <f t="shared" si="156"/>
        <v>4.3022648922670013E-2</v>
      </c>
      <c r="AC276">
        <f t="shared" si="157"/>
        <v>10.481122596550779</v>
      </c>
      <c r="AD276">
        <f t="shared" si="158"/>
        <v>88.862349311165218</v>
      </c>
      <c r="AE276" s="7">
        <f t="shared" si="159"/>
        <v>0.50939131486350642</v>
      </c>
      <c r="AF276">
        <f t="shared" si="135"/>
        <v>706.47650659655073</v>
      </c>
      <c r="AG276">
        <f t="shared" si="160"/>
        <v>-3.3808733508623163</v>
      </c>
      <c r="AH276">
        <f t="shared" si="136"/>
        <v>34.865025872387953</v>
      </c>
      <c r="AI276">
        <f t="shared" si="161"/>
        <v>55.134974127612047</v>
      </c>
      <c r="AJ276">
        <f t="shared" si="162"/>
        <v>1.1237433677723336E-2</v>
      </c>
      <c r="AK276">
        <f t="shared" si="163"/>
        <v>55.146211561289768</v>
      </c>
      <c r="AL276">
        <f t="shared" si="137"/>
        <v>174.08957209424148</v>
      </c>
    </row>
    <row r="277" spans="4:38" x14ac:dyDescent="0.25">
      <c r="D277" s="1">
        <f t="shared" si="164"/>
        <v>43741</v>
      </c>
      <c r="E277" s="11">
        <f t="shared" si="138"/>
        <v>0.13607657210804169</v>
      </c>
      <c r="F277" s="7">
        <f t="shared" si="132"/>
        <v>0.26298340695737832</v>
      </c>
      <c r="G277" s="7">
        <f t="shared" si="133"/>
        <v>0.75535606756003182</v>
      </c>
      <c r="H277">
        <f t="shared" si="134"/>
        <v>709.01663126782103</v>
      </c>
      <c r="I277">
        <f t="shared" si="139"/>
        <v>730.98336873217897</v>
      </c>
      <c r="J277" s="8">
        <f t="shared" si="140"/>
        <v>0.12690683484933662</v>
      </c>
      <c r="L277" s="7">
        <f t="shared" si="141"/>
        <v>0.5</v>
      </c>
      <c r="M277" s="2">
        <f t="shared" si="142"/>
        <v>2458759.7708333335</v>
      </c>
      <c r="N277" s="3">
        <f t="shared" si="143"/>
        <v>0.19752966005019817</v>
      </c>
      <c r="P277">
        <f t="shared" si="144"/>
        <v>191.6862978955769</v>
      </c>
      <c r="Q277">
        <f t="shared" si="145"/>
        <v>7468.4092699166267</v>
      </c>
      <c r="R277">
        <f t="shared" si="146"/>
        <v>1.6700325502104103E-2</v>
      </c>
      <c r="S277">
        <f t="shared" si="147"/>
        <v>-1.9115159988979924</v>
      </c>
      <c r="T277">
        <f t="shared" si="148"/>
        <v>189.77478189667892</v>
      </c>
      <c r="U277">
        <f t="shared" si="149"/>
        <v>7466.4977539177289</v>
      </c>
      <c r="V277">
        <f t="shared" si="150"/>
        <v>1.0007430588389912</v>
      </c>
      <c r="W277">
        <f t="shared" si="151"/>
        <v>189.76443423467521</v>
      </c>
      <c r="X277">
        <f t="shared" si="152"/>
        <v>23.436722399977032</v>
      </c>
      <c r="Y277">
        <f t="shared" si="153"/>
        <v>23.436146926966654</v>
      </c>
      <c r="Z277">
        <f t="shared" si="154"/>
        <v>-171.02741572079799</v>
      </c>
      <c r="AA277">
        <f t="shared" si="155"/>
        <v>-3.8677425749604213</v>
      </c>
      <c r="AB277">
        <f t="shared" si="156"/>
        <v>4.3022656282493736E-2</v>
      </c>
      <c r="AC277">
        <f t="shared" si="157"/>
        <v>10.800194347464769</v>
      </c>
      <c r="AD277">
        <f t="shared" si="158"/>
        <v>88.627078908477628</v>
      </c>
      <c r="AE277" s="7">
        <f t="shared" si="159"/>
        <v>0.50916973725870507</v>
      </c>
      <c r="AF277">
        <f t="shared" si="135"/>
        <v>706.7955783474647</v>
      </c>
      <c r="AG277">
        <f t="shared" si="160"/>
        <v>-3.3011054131338256</v>
      </c>
      <c r="AH277">
        <f t="shared" si="136"/>
        <v>35.243609016775395</v>
      </c>
      <c r="AI277">
        <f t="shared" si="161"/>
        <v>54.756390983224605</v>
      </c>
      <c r="AJ277">
        <f t="shared" si="162"/>
        <v>1.1396285288298162E-2</v>
      </c>
      <c r="AK277">
        <f t="shared" si="163"/>
        <v>54.767787268512905</v>
      </c>
      <c r="AL277">
        <f t="shared" si="137"/>
        <v>174.28610310282579</v>
      </c>
    </row>
    <row r="278" spans="4:38" x14ac:dyDescent="0.25">
      <c r="D278" s="1">
        <f t="shared" si="164"/>
        <v>43742</v>
      </c>
      <c r="E278" s="11">
        <f t="shared" si="138"/>
        <v>0.13618504733014236</v>
      </c>
      <c r="F278" s="7">
        <f t="shared" si="132"/>
        <v>0.26341828579542564</v>
      </c>
      <c r="G278" s="7">
        <f t="shared" si="133"/>
        <v>0.75448533193429246</v>
      </c>
      <c r="H278">
        <f t="shared" si="134"/>
        <v>707.13654643996824</v>
      </c>
      <c r="I278">
        <f t="shared" si="139"/>
        <v>732.86345356003176</v>
      </c>
      <c r="J278" s="8">
        <f t="shared" si="140"/>
        <v>0.12723323846528328</v>
      </c>
      <c r="L278" s="7">
        <f t="shared" si="141"/>
        <v>0.5</v>
      </c>
      <c r="M278" s="2">
        <f t="shared" si="142"/>
        <v>2458760.7708333335</v>
      </c>
      <c r="N278" s="3">
        <f t="shared" si="143"/>
        <v>0.1975570385580695</v>
      </c>
      <c r="P278">
        <f t="shared" si="144"/>
        <v>192.6719452590205</v>
      </c>
      <c r="Q278">
        <f t="shared" si="145"/>
        <v>7469.3948701966901</v>
      </c>
      <c r="R278">
        <f t="shared" si="146"/>
        <v>1.6700324349823267E-2</v>
      </c>
      <c r="S278">
        <f t="shared" si="147"/>
        <v>-1.9128323783393935</v>
      </c>
      <c r="T278">
        <f t="shared" si="148"/>
        <v>190.7591128806811</v>
      </c>
      <c r="U278">
        <f t="shared" si="149"/>
        <v>7467.4820378183504</v>
      </c>
      <c r="V278">
        <f t="shared" si="150"/>
        <v>1.0004561399838086</v>
      </c>
      <c r="W278">
        <f t="shared" si="151"/>
        <v>190.74876422758035</v>
      </c>
      <c r="X278">
        <f t="shared" si="152"/>
        <v>23.436722043942193</v>
      </c>
      <c r="Y278">
        <f t="shared" si="153"/>
        <v>23.436148876619203</v>
      </c>
      <c r="Z278">
        <f t="shared" si="154"/>
        <v>-170.11973369314364</v>
      </c>
      <c r="AA278">
        <f t="shared" si="155"/>
        <v>-4.2539469220364321</v>
      </c>
      <c r="AB278">
        <f t="shared" si="156"/>
        <v>4.3022663644174189E-2</v>
      </c>
      <c r="AC278">
        <f t="shared" si="157"/>
        <v>11.114011234603021</v>
      </c>
      <c r="AD278">
        <f t="shared" si="158"/>
        <v>88.39206830499603</v>
      </c>
      <c r="AE278" s="7">
        <f t="shared" si="159"/>
        <v>0.50895180886485902</v>
      </c>
      <c r="AF278">
        <f t="shared" si="135"/>
        <v>707.10939523460297</v>
      </c>
      <c r="AG278">
        <f t="shared" si="160"/>
        <v>-3.2226511913492573</v>
      </c>
      <c r="AH278">
        <f t="shared" si="136"/>
        <v>35.621883366411168</v>
      </c>
      <c r="AI278">
        <f t="shared" si="161"/>
        <v>54.378116633588832</v>
      </c>
      <c r="AJ278">
        <f t="shared" si="162"/>
        <v>1.1556487614215769E-2</v>
      </c>
      <c r="AK278">
        <f t="shared" si="163"/>
        <v>54.389673121203046</v>
      </c>
      <c r="AL278">
        <f t="shared" si="137"/>
        <v>174.47652040971491</v>
      </c>
    </row>
    <row r="279" spans="4:38" x14ac:dyDescent="0.25">
      <c r="D279" s="1">
        <f t="shared" si="164"/>
        <v>43743</v>
      </c>
      <c r="E279" s="11">
        <f t="shared" si="138"/>
        <v>0.13629699892880265</v>
      </c>
      <c r="F279" s="7">
        <f t="shared" si="132"/>
        <v>0.26385623012387155</v>
      </c>
      <c r="G279" s="7">
        <f t="shared" si="133"/>
        <v>0.753619305343596</v>
      </c>
      <c r="H279">
        <f t="shared" si="134"/>
        <v>705.25882831640308</v>
      </c>
      <c r="I279">
        <f t="shared" si="139"/>
        <v>734.74117168359692</v>
      </c>
      <c r="J279" s="8">
        <f t="shared" si="140"/>
        <v>0.1275592311950689</v>
      </c>
      <c r="L279" s="7">
        <f t="shared" si="141"/>
        <v>0.5</v>
      </c>
      <c r="M279" s="2">
        <f t="shared" si="142"/>
        <v>2458761.7708333335</v>
      </c>
      <c r="N279" s="3">
        <f t="shared" si="143"/>
        <v>0.19758441706594082</v>
      </c>
      <c r="P279">
        <f t="shared" si="144"/>
        <v>193.65759262246593</v>
      </c>
      <c r="Q279">
        <f t="shared" si="145"/>
        <v>7470.3804704767508</v>
      </c>
      <c r="R279">
        <f t="shared" si="146"/>
        <v>1.6700323197542243E-2</v>
      </c>
      <c r="S279">
        <f t="shared" si="147"/>
        <v>-1.9135838076084379</v>
      </c>
      <c r="T279">
        <f t="shared" si="148"/>
        <v>191.74400881485749</v>
      </c>
      <c r="U279">
        <f t="shared" si="149"/>
        <v>7468.4668866691427</v>
      </c>
      <c r="V279">
        <f t="shared" si="150"/>
        <v>1.0001690042792442</v>
      </c>
      <c r="W279">
        <f t="shared" si="151"/>
        <v>191.73365917463903</v>
      </c>
      <c r="X279">
        <f t="shared" si="152"/>
        <v>23.436721687907355</v>
      </c>
      <c r="Y279">
        <f t="shared" si="153"/>
        <v>23.436150826761345</v>
      </c>
      <c r="Z279">
        <f t="shared" si="154"/>
        <v>-169.21062057538765</v>
      </c>
      <c r="AA279">
        <f t="shared" si="155"/>
        <v>-4.6393073161479554</v>
      </c>
      <c r="AB279">
        <f t="shared" si="156"/>
        <v>4.3022671007703975E-2</v>
      </c>
      <c r="AC279">
        <f t="shared" si="157"/>
        <v>11.42223046342346</v>
      </c>
      <c r="AD279">
        <f t="shared" si="158"/>
        <v>88.157353539550385</v>
      </c>
      <c r="AE279" s="7">
        <f t="shared" si="159"/>
        <v>0.50873776773373369</v>
      </c>
      <c r="AF279">
        <f t="shared" si="135"/>
        <v>707.41761446342343</v>
      </c>
      <c r="AG279">
        <f t="shared" si="160"/>
        <v>-3.1455963841441417</v>
      </c>
      <c r="AH279">
        <f t="shared" si="136"/>
        <v>35.999736100924686</v>
      </c>
      <c r="AI279">
        <f t="shared" si="161"/>
        <v>54.000263899075314</v>
      </c>
      <c r="AJ279">
        <f t="shared" si="162"/>
        <v>1.1718023363638173E-2</v>
      </c>
      <c r="AK279">
        <f t="shared" si="163"/>
        <v>54.011981922438949</v>
      </c>
      <c r="AL279">
        <f t="shared" si="137"/>
        <v>174.66084723863332</v>
      </c>
    </row>
    <row r="280" spans="4:38" x14ac:dyDescent="0.25">
      <c r="D280" s="1">
        <f t="shared" si="164"/>
        <v>43744</v>
      </c>
      <c r="E280" s="11">
        <f t="shared" si="138"/>
        <v>0.13641261330791207</v>
      </c>
      <c r="F280" s="7">
        <f t="shared" si="132"/>
        <v>0.26429737522482194</v>
      </c>
      <c r="G280" s="7">
        <f t="shared" si="133"/>
        <v>0.75275832755718253</v>
      </c>
      <c r="H280">
        <f t="shared" si="134"/>
        <v>703.38377135859923</v>
      </c>
      <c r="I280">
        <f t="shared" si="139"/>
        <v>736.61622864140077</v>
      </c>
      <c r="J280" s="8">
        <f t="shared" si="140"/>
        <v>0.12788476191690987</v>
      </c>
      <c r="L280" s="7">
        <f t="shared" si="141"/>
        <v>0.5</v>
      </c>
      <c r="M280" s="2">
        <f t="shared" si="142"/>
        <v>2458762.7708333335</v>
      </c>
      <c r="N280" s="3">
        <f t="shared" si="143"/>
        <v>0.19761179557381214</v>
      </c>
      <c r="P280">
        <f t="shared" si="144"/>
        <v>194.64323998591044</v>
      </c>
      <c r="Q280">
        <f t="shared" si="145"/>
        <v>7471.3660707568133</v>
      </c>
      <c r="R280">
        <f t="shared" si="146"/>
        <v>1.6700322045261028E-2</v>
      </c>
      <c r="S280">
        <f t="shared" si="147"/>
        <v>-1.9137694547521387</v>
      </c>
      <c r="T280">
        <f t="shared" si="148"/>
        <v>192.72947053115831</v>
      </c>
      <c r="U280">
        <f t="shared" si="149"/>
        <v>7469.4523013020607</v>
      </c>
      <c r="V280">
        <f t="shared" si="150"/>
        <v>0.99988173645881384</v>
      </c>
      <c r="W280">
        <f t="shared" si="151"/>
        <v>192.71911990780228</v>
      </c>
      <c r="X280">
        <f t="shared" si="152"/>
        <v>23.436721331872519</v>
      </c>
      <c r="Y280">
        <f t="shared" si="153"/>
        <v>23.436152777391104</v>
      </c>
      <c r="Z280">
        <f t="shared" si="154"/>
        <v>-168.29999297698552</v>
      </c>
      <c r="AA280">
        <f t="shared" si="155"/>
        <v>-5.023723975408795</v>
      </c>
      <c r="AB280">
        <f t="shared" si="156"/>
        <v>4.3022678373075642E-2</v>
      </c>
      <c r="AC280">
        <f t="shared" si="157"/>
        <v>11.724509996956794</v>
      </c>
      <c r="AD280">
        <f t="shared" si="158"/>
        <v>87.922971419824904</v>
      </c>
      <c r="AE280" s="7">
        <f t="shared" si="159"/>
        <v>0.50852785139100221</v>
      </c>
      <c r="AF280">
        <f t="shared" si="135"/>
        <v>707.7198939969569</v>
      </c>
      <c r="AG280">
        <f t="shared" si="160"/>
        <v>-3.0700265007607754</v>
      </c>
      <c r="AH280">
        <f t="shared" si="136"/>
        <v>36.377053819729319</v>
      </c>
      <c r="AI280">
        <f t="shared" si="161"/>
        <v>53.622946180270681</v>
      </c>
      <c r="AJ280">
        <f t="shared" si="162"/>
        <v>1.1880873878609803E-2</v>
      </c>
      <c r="AK280">
        <f t="shared" si="163"/>
        <v>53.634827054149291</v>
      </c>
      <c r="AL280">
        <f t="shared" si="137"/>
        <v>174.83910738947225</v>
      </c>
    </row>
    <row r="281" spans="4:38" x14ac:dyDescent="0.25">
      <c r="D281" s="1">
        <f t="shared" si="164"/>
        <v>43745</v>
      </c>
      <c r="E281" s="11">
        <f t="shared" si="138"/>
        <v>0.13653207499565778</v>
      </c>
      <c r="F281" s="7">
        <f t="shared" si="132"/>
        <v>0.26474185335297551</v>
      </c>
      <c r="G281" s="7">
        <f t="shared" si="133"/>
        <v>0.7519027399237046</v>
      </c>
      <c r="H281">
        <f t="shared" si="134"/>
        <v>701.51167666184983</v>
      </c>
      <c r="I281">
        <f t="shared" si="139"/>
        <v>738.48832333815017</v>
      </c>
      <c r="J281" s="8">
        <f t="shared" si="140"/>
        <v>0.12820977835731773</v>
      </c>
      <c r="L281" s="7">
        <f t="shared" si="141"/>
        <v>0.5</v>
      </c>
      <c r="M281" s="2">
        <f t="shared" si="142"/>
        <v>2458763.7708333335</v>
      </c>
      <c r="N281" s="3">
        <f t="shared" si="143"/>
        <v>0.19763917408168347</v>
      </c>
      <c r="P281">
        <f t="shared" si="144"/>
        <v>195.62888734935586</v>
      </c>
      <c r="Q281">
        <f t="shared" si="145"/>
        <v>7472.3516710368758</v>
      </c>
      <c r="R281">
        <f t="shared" si="146"/>
        <v>1.6700320892979622E-2</v>
      </c>
      <c r="S281">
        <f t="shared" si="147"/>
        <v>-1.9133886536909703</v>
      </c>
      <c r="T281">
        <f t="shared" si="148"/>
        <v>193.71549869566491</v>
      </c>
      <c r="U281">
        <f t="shared" si="149"/>
        <v>7470.4382823831847</v>
      </c>
      <c r="V281">
        <f t="shared" si="150"/>
        <v>0.99959442144124588</v>
      </c>
      <c r="W281">
        <f t="shared" si="151"/>
        <v>193.70514709315231</v>
      </c>
      <c r="X281">
        <f t="shared" si="152"/>
        <v>23.43672097583768</v>
      </c>
      <c r="Y281">
        <f t="shared" si="153"/>
        <v>23.436154728506505</v>
      </c>
      <c r="Z281">
        <f t="shared" si="154"/>
        <v>-167.38776803063547</v>
      </c>
      <c r="AA281">
        <f t="shared" si="155"/>
        <v>-5.4070965826150381</v>
      </c>
      <c r="AB281">
        <f t="shared" si="156"/>
        <v>4.3022685740281709E-2</v>
      </c>
      <c r="AC281">
        <f t="shared" si="157"/>
        <v>12.020508840790315</v>
      </c>
      <c r="AD281">
        <f t="shared" si="158"/>
        <v>87.688959582731229</v>
      </c>
      <c r="AE281" s="7">
        <f t="shared" si="159"/>
        <v>0.50832229663834005</v>
      </c>
      <c r="AF281">
        <f t="shared" si="135"/>
        <v>708.01589284079023</v>
      </c>
      <c r="AG281">
        <f t="shared" si="160"/>
        <v>-2.9960267898024426</v>
      </c>
      <c r="AH281">
        <f t="shared" si="136"/>
        <v>36.753722568433226</v>
      </c>
      <c r="AI281">
        <f t="shared" si="161"/>
        <v>53.246277431566774</v>
      </c>
      <c r="AJ281">
        <f t="shared" si="162"/>
        <v>1.204501905581057E-2</v>
      </c>
      <c r="AK281">
        <f t="shared" si="163"/>
        <v>53.258322450622586</v>
      </c>
      <c r="AL281">
        <f t="shared" si="137"/>
        <v>175.01132523047636</v>
      </c>
    </row>
    <row r="282" spans="4:38" x14ac:dyDescent="0.25">
      <c r="D282" s="1">
        <f t="shared" si="164"/>
        <v>43746</v>
      </c>
      <c r="E282" s="11">
        <f t="shared" si="138"/>
        <v>0.13665556635192933</v>
      </c>
      <c r="F282" s="7">
        <f t="shared" si="132"/>
        <v>0.26518979335955029</v>
      </c>
      <c r="G282" s="7">
        <f t="shared" si="133"/>
        <v>0.75105288532906644</v>
      </c>
      <c r="H282">
        <f t="shared" si="134"/>
        <v>699.64285243610323</v>
      </c>
      <c r="I282">
        <f t="shared" si="139"/>
        <v>740.35714756389677</v>
      </c>
      <c r="J282" s="8">
        <f t="shared" si="140"/>
        <v>0.12853422700762096</v>
      </c>
      <c r="L282" s="7">
        <f t="shared" si="141"/>
        <v>0.5</v>
      </c>
      <c r="M282" s="2">
        <f t="shared" si="142"/>
        <v>2458764.7708333335</v>
      </c>
      <c r="N282" s="3">
        <f t="shared" si="143"/>
        <v>0.19766655258955479</v>
      </c>
      <c r="P282">
        <f t="shared" si="144"/>
        <v>196.6145347128022</v>
      </c>
      <c r="Q282">
        <f t="shared" si="145"/>
        <v>7473.3372713169365</v>
      </c>
      <c r="R282">
        <f t="shared" si="146"/>
        <v>1.6700319740698029E-2</v>
      </c>
      <c r="S282">
        <f t="shared" si="147"/>
        <v>-1.9124409051417313</v>
      </c>
      <c r="T282">
        <f t="shared" si="148"/>
        <v>194.70209380766048</v>
      </c>
      <c r="U282">
        <f t="shared" si="149"/>
        <v>7471.4248304117946</v>
      </c>
      <c r="V282">
        <f t="shared" si="150"/>
        <v>0.99930714430576695</v>
      </c>
      <c r="W282">
        <f t="shared" si="151"/>
        <v>194.69174122997316</v>
      </c>
      <c r="X282">
        <f t="shared" si="152"/>
        <v>23.436720619802845</v>
      </c>
      <c r="Y282">
        <f t="shared" si="153"/>
        <v>23.43615668010559</v>
      </c>
      <c r="Z282">
        <f t="shared" si="154"/>
        <v>-166.47386345666746</v>
      </c>
      <c r="AA282">
        <f t="shared" si="155"/>
        <v>-5.7893242768386433</v>
      </c>
      <c r="AB282">
        <f t="shared" si="156"/>
        <v>4.3022693109314794E-2</v>
      </c>
      <c r="AC282">
        <f t="shared" si="157"/>
        <v>12.309887344196026</v>
      </c>
      <c r="AD282">
        <f t="shared" si="158"/>
        <v>87.455356554512903</v>
      </c>
      <c r="AE282" s="7">
        <f t="shared" si="159"/>
        <v>0.50812133934430836</v>
      </c>
      <c r="AF282">
        <f t="shared" si="135"/>
        <v>708.30527134419594</v>
      </c>
      <c r="AG282">
        <f t="shared" si="160"/>
        <v>-2.923682163951014</v>
      </c>
      <c r="AH282">
        <f t="shared" si="136"/>
        <v>37.129627865970811</v>
      </c>
      <c r="AI282">
        <f t="shared" si="161"/>
        <v>52.870372134029189</v>
      </c>
      <c r="AJ282">
        <f t="shared" si="162"/>
        <v>1.2210437264889431E-2</v>
      </c>
      <c r="AK282">
        <f t="shared" si="163"/>
        <v>52.88258257129408</v>
      </c>
      <c r="AL282">
        <f t="shared" si="137"/>
        <v>175.17752569762513</v>
      </c>
    </row>
    <row r="283" spans="4:38" x14ac:dyDescent="0.25">
      <c r="D283" s="1">
        <f t="shared" si="164"/>
        <v>43747</v>
      </c>
      <c r="E283" s="11">
        <f t="shared" si="138"/>
        <v>0.13678326726487355</v>
      </c>
      <c r="F283" s="7">
        <f t="shared" si="132"/>
        <v>0.26564132030586202</v>
      </c>
      <c r="G283" s="7">
        <f t="shared" si="133"/>
        <v>0.75020910814190811</v>
      </c>
      <c r="H283">
        <f t="shared" si="134"/>
        <v>697.77761448390652</v>
      </c>
      <c r="I283">
        <f t="shared" si="139"/>
        <v>742.22238551609348</v>
      </c>
      <c r="J283" s="8">
        <f t="shared" si="140"/>
        <v>0.12885805304098846</v>
      </c>
      <c r="L283" s="7">
        <f t="shared" si="141"/>
        <v>0.5</v>
      </c>
      <c r="M283" s="2">
        <f t="shared" si="142"/>
        <v>2458765.7708333335</v>
      </c>
      <c r="N283" s="3">
        <f t="shared" si="143"/>
        <v>0.19769393109742611</v>
      </c>
      <c r="P283">
        <f t="shared" si="144"/>
        <v>197.60018207624853</v>
      </c>
      <c r="Q283">
        <f t="shared" si="145"/>
        <v>7474.3228715969981</v>
      </c>
      <c r="R283">
        <f t="shared" si="146"/>
        <v>1.6700318588416245E-2</v>
      </c>
      <c r="S283">
        <f t="shared" si="147"/>
        <v>-1.9109258774946842</v>
      </c>
      <c r="T283">
        <f t="shared" si="148"/>
        <v>195.68925619875384</v>
      </c>
      <c r="U283">
        <f t="shared" si="149"/>
        <v>7472.4119457195038</v>
      </c>
      <c r="V283">
        <f t="shared" si="150"/>
        <v>0.99901999026717281</v>
      </c>
      <c r="W283">
        <f t="shared" si="151"/>
        <v>195.67890264987446</v>
      </c>
      <c r="X283">
        <f t="shared" si="152"/>
        <v>23.436720263768006</v>
      </c>
      <c r="Y283">
        <f t="shared" si="153"/>
        <v>23.436158632186373</v>
      </c>
      <c r="Z283">
        <f t="shared" si="154"/>
        <v>-165.55819762924818</v>
      </c>
      <c r="AA283">
        <f t="shared" si="155"/>
        <v>-6.17030564609684</v>
      </c>
      <c r="AB283">
        <f t="shared" si="156"/>
        <v>4.3022700480167431E-2</v>
      </c>
      <c r="AC283">
        <f t="shared" si="157"/>
        <v>12.592307517605459</v>
      </c>
      <c r="AD283">
        <f t="shared" si="158"/>
        <v>87.222201810488315</v>
      </c>
      <c r="AE283" s="7">
        <f t="shared" si="159"/>
        <v>0.50792521422388515</v>
      </c>
      <c r="AF283">
        <f t="shared" si="135"/>
        <v>708.58769151760544</v>
      </c>
      <c r="AG283">
        <f t="shared" si="160"/>
        <v>-2.8530771205986412</v>
      </c>
      <c r="AH283">
        <f t="shared" si="136"/>
        <v>37.504654732536039</v>
      </c>
      <c r="AI283">
        <f t="shared" si="161"/>
        <v>52.495345267463961</v>
      </c>
      <c r="AJ283">
        <f t="shared" si="162"/>
        <v>1.237710526446598E-2</v>
      </c>
      <c r="AK283">
        <f t="shared" si="163"/>
        <v>52.507722372728423</v>
      </c>
      <c r="AL283">
        <f t="shared" si="137"/>
        <v>175.33773430070823</v>
      </c>
    </row>
    <row r="284" spans="4:38" x14ac:dyDescent="0.25">
      <c r="D284" s="1">
        <f t="shared" si="164"/>
        <v>43748</v>
      </c>
      <c r="E284" s="11">
        <f t="shared" si="138"/>
        <v>0.13691535483666384</v>
      </c>
      <c r="F284" s="7">
        <f t="shared" si="132"/>
        <v>0.26609655506675084</v>
      </c>
      <c r="G284" s="7">
        <f t="shared" si="133"/>
        <v>0.74937175414640289</v>
      </c>
      <c r="H284">
        <f t="shared" si="134"/>
        <v>695.91628667469888</v>
      </c>
      <c r="I284">
        <f t="shared" si="139"/>
        <v>744.08371332530112</v>
      </c>
      <c r="J284" s="8">
        <f t="shared" si="140"/>
        <v>0.129181200230087</v>
      </c>
      <c r="L284" s="7">
        <f t="shared" si="141"/>
        <v>0.5</v>
      </c>
      <c r="M284" s="2">
        <f t="shared" si="142"/>
        <v>2458766.7708333335</v>
      </c>
      <c r="N284" s="3">
        <f t="shared" si="143"/>
        <v>0.19772130960529744</v>
      </c>
      <c r="P284">
        <f t="shared" si="144"/>
        <v>198.58582943969577</v>
      </c>
      <c r="Q284">
        <f t="shared" si="145"/>
        <v>7475.3084718770579</v>
      </c>
      <c r="R284">
        <f t="shared" si="146"/>
        <v>1.670031743613427E-2</v>
      </c>
      <c r="S284">
        <f t="shared" si="147"/>
        <v>-1.9088434076438732</v>
      </c>
      <c r="T284">
        <f t="shared" si="148"/>
        <v>196.6769860320519</v>
      </c>
      <c r="U284">
        <f t="shared" si="149"/>
        <v>7473.399628469414</v>
      </c>
      <c r="V284">
        <f t="shared" si="150"/>
        <v>0.99873304465068502</v>
      </c>
      <c r="W284">
        <f t="shared" si="151"/>
        <v>196.66663151596396</v>
      </c>
      <c r="X284">
        <f t="shared" si="152"/>
        <v>23.43671990773317</v>
      </c>
      <c r="Y284">
        <f t="shared" si="153"/>
        <v>23.436160584746894</v>
      </c>
      <c r="Z284">
        <f t="shared" si="154"/>
        <v>-164.64068964448521</v>
      </c>
      <c r="AA284">
        <f t="shared" si="155"/>
        <v>-6.5499387211794442</v>
      </c>
      <c r="AB284">
        <f t="shared" si="156"/>
        <v>4.302270785283218E-2</v>
      </c>
      <c r="AC284">
        <f t="shared" si="157"/>
        <v>12.867433366529482</v>
      </c>
      <c r="AD284">
        <f t="shared" si="158"/>
        <v>86.98953583433736</v>
      </c>
      <c r="AE284" s="7">
        <f t="shared" si="159"/>
        <v>0.50773415460657678</v>
      </c>
      <c r="AF284">
        <f t="shared" si="135"/>
        <v>708.8628173665295</v>
      </c>
      <c r="AG284">
        <f t="shared" si="160"/>
        <v>-2.7842956583676255</v>
      </c>
      <c r="AH284">
        <f t="shared" si="136"/>
        <v>37.878687718382999</v>
      </c>
      <c r="AI284">
        <f t="shared" si="161"/>
        <v>52.121312281617001</v>
      </c>
      <c r="AJ284">
        <f t="shared" si="162"/>
        <v>1.2544998115898301E-2</v>
      </c>
      <c r="AK284">
        <f t="shared" si="163"/>
        <v>52.133857279732901</v>
      </c>
      <c r="AL284">
        <f t="shared" si="137"/>
        <v>175.4919771355494</v>
      </c>
    </row>
    <row r="285" spans="4:38" x14ac:dyDescent="0.25">
      <c r="D285" s="1">
        <f t="shared" si="164"/>
        <v>43749</v>
      </c>
      <c r="E285" s="11">
        <f t="shared" si="138"/>
        <v>0.1370520030586235</v>
      </c>
      <c r="F285" s="7">
        <f t="shared" si="132"/>
        <v>0.26655561392413757</v>
      </c>
      <c r="G285" s="7">
        <f t="shared" si="133"/>
        <v>0.74854117046208124</v>
      </c>
      <c r="H285">
        <f t="shared" si="134"/>
        <v>694.05920141463901</v>
      </c>
      <c r="I285">
        <f t="shared" si="139"/>
        <v>745.94079858536099</v>
      </c>
      <c r="J285" s="8">
        <f t="shared" si="140"/>
        <v>0.12950361086551407</v>
      </c>
      <c r="L285" s="7">
        <f t="shared" si="141"/>
        <v>0.5</v>
      </c>
      <c r="M285" s="2">
        <f t="shared" si="142"/>
        <v>2458767.7708333335</v>
      </c>
      <c r="N285" s="3">
        <f t="shared" si="143"/>
        <v>0.19774868811316876</v>
      </c>
      <c r="P285">
        <f t="shared" si="144"/>
        <v>199.57147680314301</v>
      </c>
      <c r="Q285">
        <f t="shared" si="145"/>
        <v>7476.2940721571194</v>
      </c>
      <c r="R285">
        <f t="shared" si="146"/>
        <v>1.6700316283852105E-2</v>
      </c>
      <c r="S285">
        <f t="shared" si="147"/>
        <v>-1.9061935017694265</v>
      </c>
      <c r="T285">
        <f t="shared" si="148"/>
        <v>197.66528330137359</v>
      </c>
      <c r="U285">
        <f t="shared" si="149"/>
        <v>7474.3878786553496</v>
      </c>
      <c r="V285">
        <f t="shared" si="150"/>
        <v>0.99844639286659642</v>
      </c>
      <c r="W285">
        <f t="shared" si="151"/>
        <v>197.65492782206144</v>
      </c>
      <c r="X285">
        <f t="shared" si="152"/>
        <v>23.436719551698332</v>
      </c>
      <c r="Y285">
        <f t="shared" si="153"/>
        <v>23.436162537785169</v>
      </c>
      <c r="Z285">
        <f t="shared" si="154"/>
        <v>-163.72125939051105</v>
      </c>
      <c r="AA285">
        <f t="shared" si="155"/>
        <v>-6.9281209707159022</v>
      </c>
      <c r="AB285">
        <f t="shared" si="156"/>
        <v>4.3022715227301549E-2</v>
      </c>
      <c r="AC285">
        <f t="shared" si="157"/>
        <v>13.1349312419224</v>
      </c>
      <c r="AD285">
        <f t="shared" si="158"/>
        <v>86.757400176829876</v>
      </c>
      <c r="AE285" s="7">
        <f t="shared" si="159"/>
        <v>0.50754839219310943</v>
      </c>
      <c r="AF285">
        <f t="shared" si="135"/>
        <v>709.13031524192229</v>
      </c>
      <c r="AG285">
        <f t="shared" si="160"/>
        <v>-2.7174211895194276</v>
      </c>
      <c r="AH285">
        <f t="shared" si="136"/>
        <v>38.251610933550111</v>
      </c>
      <c r="AI285">
        <f t="shared" si="161"/>
        <v>51.748389066449889</v>
      </c>
      <c r="AJ285">
        <f t="shared" si="162"/>
        <v>1.2714089094930235E-2</v>
      </c>
      <c r="AK285">
        <f t="shared" si="163"/>
        <v>51.761103155544816</v>
      </c>
      <c r="AL285">
        <f t="shared" si="137"/>
        <v>175.64028090187878</v>
      </c>
    </row>
    <row r="286" spans="4:38" x14ac:dyDescent="0.25">
      <c r="D286" s="1">
        <f t="shared" si="164"/>
        <v>43750</v>
      </c>
      <c r="E286" s="11">
        <f t="shared" si="138"/>
        <v>0.13719338247593527</v>
      </c>
      <c r="F286" s="7">
        <f t="shared" si="132"/>
        <v>0.26701860815110379</v>
      </c>
      <c r="G286" s="7">
        <f t="shared" si="133"/>
        <v>0.7477177054504297</v>
      </c>
      <c r="H286">
        <f t="shared" si="134"/>
        <v>692.20670011102936</v>
      </c>
      <c r="I286">
        <f t="shared" si="139"/>
        <v>747.79329988897064</v>
      </c>
      <c r="J286" s="8">
        <f t="shared" si="140"/>
        <v>0.12982522567516852</v>
      </c>
      <c r="L286" s="7">
        <f t="shared" si="141"/>
        <v>0.5</v>
      </c>
      <c r="M286" s="2">
        <f t="shared" si="142"/>
        <v>2458768.7708333335</v>
      </c>
      <c r="N286" s="3">
        <f t="shared" si="143"/>
        <v>0.19777606662104008</v>
      </c>
      <c r="P286">
        <f t="shared" si="144"/>
        <v>200.55712416659026</v>
      </c>
      <c r="Q286">
        <f t="shared" si="145"/>
        <v>7477.2796724371801</v>
      </c>
      <c r="R286">
        <f t="shared" si="146"/>
        <v>1.6700315131569752E-2</v>
      </c>
      <c r="S286">
        <f t="shared" si="147"/>
        <v>-1.9029763360708345</v>
      </c>
      <c r="T286">
        <f t="shared" si="148"/>
        <v>198.65414783051943</v>
      </c>
      <c r="U286">
        <f t="shared" si="149"/>
        <v>7475.3766961011097</v>
      </c>
      <c r="V286">
        <f t="shared" si="150"/>
        <v>0.99816012038472235</v>
      </c>
      <c r="W286">
        <f t="shared" si="151"/>
        <v>198.64379139196819</v>
      </c>
      <c r="X286">
        <f t="shared" si="152"/>
        <v>23.436719195663496</v>
      </c>
      <c r="Y286">
        <f t="shared" si="153"/>
        <v>23.436164491299241</v>
      </c>
      <c r="Z286">
        <f t="shared" si="154"/>
        <v>-162.79982761960301</v>
      </c>
      <c r="AA286">
        <f t="shared" si="155"/>
        <v>-7.3047492975744364</v>
      </c>
      <c r="AB286">
        <f t="shared" si="156"/>
        <v>4.3022722603568181E-2</v>
      </c>
      <c r="AC286">
        <f t="shared" si="157"/>
        <v>13.394470206896024</v>
      </c>
      <c r="AD286">
        <f t="shared" si="158"/>
        <v>86.52583751387867</v>
      </c>
      <c r="AE286" s="7">
        <f t="shared" si="159"/>
        <v>0.50736815680076675</v>
      </c>
      <c r="AF286">
        <f t="shared" si="135"/>
        <v>709.38985420689596</v>
      </c>
      <c r="AG286">
        <f t="shared" si="160"/>
        <v>-2.6525364482760097</v>
      </c>
      <c r="AH286">
        <f t="shared" si="136"/>
        <v>38.623308078567348</v>
      </c>
      <c r="AI286">
        <f t="shared" si="161"/>
        <v>51.376691921432652</v>
      </c>
      <c r="AJ286">
        <f t="shared" si="162"/>
        <v>1.2884349601352721E-2</v>
      </c>
      <c r="AK286">
        <f t="shared" si="163"/>
        <v>51.389576271034002</v>
      </c>
      <c r="AL286">
        <f t="shared" si="137"/>
        <v>175.78267292632597</v>
      </c>
    </row>
    <row r="287" spans="4:38" x14ac:dyDescent="0.25">
      <c r="D287" s="1">
        <f t="shared" si="164"/>
        <v>43751</v>
      </c>
      <c r="E287" s="11">
        <f t="shared" si="138"/>
        <v>0.13733965984224214</v>
      </c>
      <c r="F287" s="7">
        <f t="shared" si="132"/>
        <v>0.26748564358697052</v>
      </c>
      <c r="G287" s="7">
        <f t="shared" si="133"/>
        <v>0.74690170860805694</v>
      </c>
      <c r="H287">
        <f t="shared" si="134"/>
        <v>690.35913363036445</v>
      </c>
      <c r="I287">
        <f t="shared" si="139"/>
        <v>749.64086636963555</v>
      </c>
      <c r="J287" s="8">
        <f t="shared" si="140"/>
        <v>0.13014598374472838</v>
      </c>
      <c r="L287" s="7">
        <f t="shared" si="141"/>
        <v>0.5</v>
      </c>
      <c r="M287" s="2">
        <f t="shared" si="142"/>
        <v>2458769.7708333335</v>
      </c>
      <c r="N287" s="3">
        <f t="shared" si="143"/>
        <v>0.1978034451289114</v>
      </c>
      <c r="P287">
        <f t="shared" si="144"/>
        <v>201.5427715300375</v>
      </c>
      <c r="Q287">
        <f t="shared" si="145"/>
        <v>7478.265272717239</v>
      </c>
      <c r="R287">
        <f t="shared" si="146"/>
        <v>1.6700313979287208E-2</v>
      </c>
      <c r="S287">
        <f t="shared" si="147"/>
        <v>-1.8991922574499489</v>
      </c>
      <c r="T287">
        <f t="shared" si="148"/>
        <v>199.64357927258754</v>
      </c>
      <c r="U287">
        <f t="shared" si="149"/>
        <v>7476.3660804597894</v>
      </c>
      <c r="V287">
        <f t="shared" si="150"/>
        <v>0.99787431270865223</v>
      </c>
      <c r="W287">
        <f t="shared" si="151"/>
        <v>199.63322187878319</v>
      </c>
      <c r="X287">
        <f t="shared" si="152"/>
        <v>23.436718839628661</v>
      </c>
      <c r="Y287">
        <f t="shared" si="153"/>
        <v>23.436166445287128</v>
      </c>
      <c r="Z287">
        <f t="shared" si="154"/>
        <v>-161.87631602240791</v>
      </c>
      <c r="AA287">
        <f t="shared" si="155"/>
        <v>-7.6797200366780869</v>
      </c>
      <c r="AB287">
        <f t="shared" si="156"/>
        <v>4.3022729981624555E-2</v>
      </c>
      <c r="AC287">
        <f t="shared" si="157"/>
        <v>13.64572241958024</v>
      </c>
      <c r="AD287">
        <f t="shared" si="158"/>
        <v>86.294891703795557</v>
      </c>
      <c r="AE287" s="7">
        <f t="shared" si="159"/>
        <v>0.50719367609751376</v>
      </c>
      <c r="AF287">
        <f t="shared" si="135"/>
        <v>709.64110641958018</v>
      </c>
      <c r="AG287">
        <f t="shared" si="160"/>
        <v>-2.5897233951049543</v>
      </c>
      <c r="AH287">
        <f t="shared" si="136"/>
        <v>38.993662476189868</v>
      </c>
      <c r="AI287">
        <f t="shared" si="161"/>
        <v>51.006337523810132</v>
      </c>
      <c r="AJ287">
        <f t="shared" si="162"/>
        <v>1.3055749066828513E-2</v>
      </c>
      <c r="AK287">
        <f t="shared" si="163"/>
        <v>51.019393272876961</v>
      </c>
      <c r="AL287">
        <f t="shared" si="137"/>
        <v>175.919181190019</v>
      </c>
    </row>
    <row r="288" spans="4:38" x14ac:dyDescent="0.25">
      <c r="D288" s="1">
        <f t="shared" si="164"/>
        <v>43752</v>
      </c>
      <c r="E288" s="11">
        <f t="shared" si="138"/>
        <v>0.13749099776454193</v>
      </c>
      <c r="F288" s="7">
        <f t="shared" si="132"/>
        <v>0.26795682020396477</v>
      </c>
      <c r="G288" s="7">
        <f t="shared" si="133"/>
        <v>0.74609353044627336</v>
      </c>
      <c r="H288">
        <f t="shared" si="134"/>
        <v>688.5168627489245</v>
      </c>
      <c r="I288">
        <f t="shared" si="139"/>
        <v>751.4831372510755</v>
      </c>
      <c r="J288" s="8">
        <f t="shared" si="140"/>
        <v>0.13046582243942284</v>
      </c>
      <c r="L288" s="7">
        <f t="shared" si="141"/>
        <v>0.5</v>
      </c>
      <c r="M288" s="2">
        <f t="shared" si="142"/>
        <v>2458770.7708333335</v>
      </c>
      <c r="N288" s="3">
        <f t="shared" si="143"/>
        <v>0.1978308236367827</v>
      </c>
      <c r="P288">
        <f t="shared" si="144"/>
        <v>202.52841889348474</v>
      </c>
      <c r="Q288">
        <f t="shared" si="145"/>
        <v>7479.2508729972988</v>
      </c>
      <c r="R288">
        <f t="shared" si="146"/>
        <v>1.6700312827004474E-2</v>
      </c>
      <c r="S288">
        <f t="shared" si="147"/>
        <v>-1.8948417841426224</v>
      </c>
      <c r="T288">
        <f t="shared" si="148"/>
        <v>200.63357710934213</v>
      </c>
      <c r="U288">
        <f t="shared" si="149"/>
        <v>7477.3560312131558</v>
      </c>
      <c r="V288">
        <f t="shared" si="150"/>
        <v>0.99758905534981601</v>
      </c>
      <c r="W288">
        <f t="shared" si="151"/>
        <v>200.62321876427146</v>
      </c>
      <c r="X288">
        <f t="shared" si="152"/>
        <v>23.436718483593825</v>
      </c>
      <c r="Y288">
        <f t="shared" si="153"/>
        <v>23.436168399746855</v>
      </c>
      <c r="Z288">
        <f t="shared" si="154"/>
        <v>-160.95064730432233</v>
      </c>
      <c r="AA288">
        <f t="shared" si="155"/>
        <v>-8.0529289543293263</v>
      </c>
      <c r="AB288">
        <f t="shared" si="156"/>
        <v>4.3022737361463247E-2</v>
      </c>
      <c r="AC288">
        <f t="shared" si="157"/>
        <v>13.88836353182835</v>
      </c>
      <c r="AD288">
        <f t="shared" si="158"/>
        <v>86.064607843615562</v>
      </c>
      <c r="AE288" s="7">
        <f t="shared" si="159"/>
        <v>0.50702517532511915</v>
      </c>
      <c r="AF288">
        <f t="shared" si="135"/>
        <v>709.88374753182825</v>
      </c>
      <c r="AG288">
        <f t="shared" si="160"/>
        <v>-2.5290631170429378</v>
      </c>
      <c r="AH288">
        <f t="shared" si="136"/>
        <v>39.362557104199958</v>
      </c>
      <c r="AI288">
        <f t="shared" si="161"/>
        <v>50.637442895800042</v>
      </c>
      <c r="AJ288">
        <f t="shared" si="162"/>
        <v>1.3228254861051867E-2</v>
      </c>
      <c r="AK288">
        <f t="shared" si="163"/>
        <v>50.650671150661097</v>
      </c>
      <c r="AL288">
        <f t="shared" si="137"/>
        <v>176.04983436028283</v>
      </c>
    </row>
    <row r="289" spans="4:38" x14ac:dyDescent="0.25">
      <c r="D289" s="1">
        <f t="shared" si="164"/>
        <v>43753</v>
      </c>
      <c r="E289" s="11">
        <f t="shared" si="138"/>
        <v>0.1376475543388552</v>
      </c>
      <c r="F289" s="7">
        <f t="shared" si="132"/>
        <v>0.26843223166615571</v>
      </c>
      <c r="G289" s="7">
        <f t="shared" si="133"/>
        <v>0.74529352235695367</v>
      </c>
      <c r="H289">
        <f t="shared" si="134"/>
        <v>686.68025859474915</v>
      </c>
      <c r="I289">
        <f t="shared" si="139"/>
        <v>753.31974140525085</v>
      </c>
      <c r="J289" s="8">
        <f t="shared" si="140"/>
        <v>0.13078467732730051</v>
      </c>
      <c r="L289" s="7">
        <f t="shared" si="141"/>
        <v>0.5</v>
      </c>
      <c r="M289" s="2">
        <f t="shared" si="142"/>
        <v>2458771.7708333335</v>
      </c>
      <c r="N289" s="3">
        <f t="shared" si="143"/>
        <v>0.19785820214465402</v>
      </c>
      <c r="P289">
        <f t="shared" si="144"/>
        <v>203.5140662569338</v>
      </c>
      <c r="Q289">
        <f t="shared" si="145"/>
        <v>7480.2364732773594</v>
      </c>
      <c r="R289">
        <f t="shared" si="146"/>
        <v>1.6700311674721548E-2</v>
      </c>
      <c r="S289">
        <f t="shared" si="147"/>
        <v>-1.889925606297999</v>
      </c>
      <c r="T289">
        <f t="shared" si="148"/>
        <v>201.62414065063581</v>
      </c>
      <c r="U289">
        <f t="shared" si="149"/>
        <v>7478.3465476710617</v>
      </c>
      <c r="V289">
        <f t="shared" si="150"/>
        <v>0.99730443380137501</v>
      </c>
      <c r="W289">
        <f t="shared" si="151"/>
        <v>201.61378135828639</v>
      </c>
      <c r="X289">
        <f t="shared" si="152"/>
        <v>23.43671812755899</v>
      </c>
      <c r="Y289">
        <f t="shared" si="153"/>
        <v>23.436170354676456</v>
      </c>
      <c r="Z289">
        <f t="shared" si="154"/>
        <v>-160.02274526407356</v>
      </c>
      <c r="AA289">
        <f t="shared" si="155"/>
        <v>-8.4242712491351561</v>
      </c>
      <c r="AB289">
        <f t="shared" si="156"/>
        <v>4.3022744743076817E-2</v>
      </c>
      <c r="AC289">
        <f t="shared" si="157"/>
        <v>14.12207310336116</v>
      </c>
      <c r="AD289">
        <f t="shared" si="158"/>
        <v>85.835032324343643</v>
      </c>
      <c r="AE289" s="7">
        <f t="shared" si="159"/>
        <v>0.50686287701155475</v>
      </c>
      <c r="AF289">
        <f t="shared" si="135"/>
        <v>710.11745710336118</v>
      </c>
      <c r="AG289">
        <f t="shared" si="160"/>
        <v>-2.4706357241597061</v>
      </c>
      <c r="AH289">
        <f t="shared" si="136"/>
        <v>39.729874629311254</v>
      </c>
      <c r="AI289">
        <f t="shared" si="161"/>
        <v>50.270125370688746</v>
      </c>
      <c r="AJ289">
        <f t="shared" si="162"/>
        <v>1.3401832196435901E-2</v>
      </c>
      <c r="AK289">
        <f t="shared" si="163"/>
        <v>50.283527202885182</v>
      </c>
      <c r="AL289">
        <f t="shared" si="137"/>
        <v>176.17466182593364</v>
      </c>
    </row>
    <row r="290" spans="4:38" x14ac:dyDescent="0.25">
      <c r="D290" s="1">
        <f t="shared" si="164"/>
        <v>43754</v>
      </c>
      <c r="E290" s="11">
        <f t="shared" si="138"/>
        <v>0.1378094827772389</v>
      </c>
      <c r="F290" s="7">
        <f t="shared" si="132"/>
        <v>0.26891196488144786</v>
      </c>
      <c r="G290" s="7">
        <f t="shared" si="133"/>
        <v>0.74450203646461199</v>
      </c>
      <c r="H290">
        <f t="shared" si="134"/>
        <v>684.84970307975641</v>
      </c>
      <c r="I290">
        <f t="shared" si="139"/>
        <v>755.15029692024359</v>
      </c>
      <c r="J290" s="8">
        <f t="shared" si="140"/>
        <v>0.13110248210420897</v>
      </c>
      <c r="L290" s="7">
        <f t="shared" si="141"/>
        <v>0.5</v>
      </c>
      <c r="M290" s="2">
        <f t="shared" si="142"/>
        <v>2458772.7708333335</v>
      </c>
      <c r="N290" s="3">
        <f t="shared" si="143"/>
        <v>0.19788558065252534</v>
      </c>
      <c r="P290">
        <f t="shared" si="144"/>
        <v>204.49971362038377</v>
      </c>
      <c r="Q290">
        <f t="shared" si="145"/>
        <v>7481.2220735574183</v>
      </c>
      <c r="R290">
        <f t="shared" si="146"/>
        <v>1.6700310522438436E-2</v>
      </c>
      <c r="S290">
        <f t="shared" si="147"/>
        <v>-1.8844445865041894</v>
      </c>
      <c r="T290">
        <f t="shared" si="148"/>
        <v>202.61526903387957</v>
      </c>
      <c r="U290">
        <f t="shared" si="149"/>
        <v>7479.337628970914</v>
      </c>
      <c r="V290">
        <f t="shared" si="150"/>
        <v>0.99702053351193975</v>
      </c>
      <c r="W290">
        <f t="shared" si="151"/>
        <v>202.60490879823985</v>
      </c>
      <c r="X290">
        <f t="shared" si="152"/>
        <v>23.436717771524155</v>
      </c>
      <c r="Y290">
        <f t="shared" si="153"/>
        <v>23.43617231007395</v>
      </c>
      <c r="Z290">
        <f t="shared" si="154"/>
        <v>-159.09253487454518</v>
      </c>
      <c r="AA290">
        <f t="shared" si="155"/>
        <v>-8.7936415546224165</v>
      </c>
      <c r="AB290">
        <f t="shared" si="156"/>
        <v>4.3022752126457793E-2</v>
      </c>
      <c r="AC290">
        <f t="shared" si="157"/>
        <v>14.346535030836781</v>
      </c>
      <c r="AD290">
        <f t="shared" si="158"/>
        <v>85.606212884969551</v>
      </c>
      <c r="AE290" s="7">
        <f t="shared" si="159"/>
        <v>0.50670700067302998</v>
      </c>
      <c r="AF290">
        <f t="shared" si="135"/>
        <v>710.34191903083683</v>
      </c>
      <c r="AG290">
        <f t="shared" si="160"/>
        <v>-2.4145202422907914</v>
      </c>
      <c r="AH290">
        <f t="shared" si="136"/>
        <v>40.095497442199445</v>
      </c>
      <c r="AI290">
        <f t="shared" si="161"/>
        <v>49.904502557800555</v>
      </c>
      <c r="AJ290">
        <f t="shared" si="162"/>
        <v>1.3576444031541592E-2</v>
      </c>
      <c r="AK290">
        <f t="shared" si="163"/>
        <v>49.918079001832098</v>
      </c>
      <c r="AL290">
        <f t="shared" si="137"/>
        <v>176.29369373566351</v>
      </c>
    </row>
    <row r="291" spans="4:38" x14ac:dyDescent="0.25">
      <c r="D291" s="1">
        <f t="shared" si="164"/>
        <v>43755</v>
      </c>
      <c r="E291" s="11">
        <f t="shared" si="138"/>
        <v>0.13797693102680864</v>
      </c>
      <c r="F291" s="7">
        <f t="shared" si="132"/>
        <v>0.26939609954753163</v>
      </c>
      <c r="G291" s="7">
        <f t="shared" si="133"/>
        <v>0.74371942546463965</v>
      </c>
      <c r="H291">
        <f t="shared" si="134"/>
        <v>683.0255893206355</v>
      </c>
      <c r="I291">
        <f t="shared" si="139"/>
        <v>756.9744106793645</v>
      </c>
      <c r="J291" s="8">
        <f t="shared" si="140"/>
        <v>0.131419168520723</v>
      </c>
      <c r="L291" s="7">
        <f t="shared" si="141"/>
        <v>0.5</v>
      </c>
      <c r="M291" s="2">
        <f t="shared" si="142"/>
        <v>2458773.7708333335</v>
      </c>
      <c r="N291" s="3">
        <f t="shared" si="143"/>
        <v>0.19791295916039667</v>
      </c>
      <c r="P291">
        <f t="shared" si="144"/>
        <v>205.48536098383374</v>
      </c>
      <c r="Q291">
        <f t="shared" si="145"/>
        <v>7482.2076738374781</v>
      </c>
      <c r="R291">
        <f t="shared" si="146"/>
        <v>1.6700309370155132E-2</v>
      </c>
      <c r="S291">
        <f t="shared" si="147"/>
        <v>-1.8783997602593676</v>
      </c>
      <c r="T291">
        <f t="shared" si="148"/>
        <v>203.60696122357439</v>
      </c>
      <c r="U291">
        <f t="shared" si="149"/>
        <v>7480.3292740772185</v>
      </c>
      <c r="V291">
        <f t="shared" si="150"/>
        <v>0.996737439859122</v>
      </c>
      <c r="W291">
        <f t="shared" si="151"/>
        <v>203.59660004863355</v>
      </c>
      <c r="X291">
        <f t="shared" si="152"/>
        <v>23.436717415489319</v>
      </c>
      <c r="Y291">
        <f t="shared" si="153"/>
        <v>23.436174265937364</v>
      </c>
      <c r="Z291">
        <f t="shared" si="154"/>
        <v>-158.15994236586408</v>
      </c>
      <c r="AA291">
        <f t="shared" si="155"/>
        <v>-9.1609339436421617</v>
      </c>
      <c r="AB291">
        <f t="shared" si="156"/>
        <v>4.3022759511598715E-2</v>
      </c>
      <c r="AC291">
        <f t="shared" si="157"/>
        <v>14.561437991236694</v>
      </c>
      <c r="AD291">
        <f t="shared" si="158"/>
        <v>85.378198665079438</v>
      </c>
      <c r="AE291" s="7">
        <f t="shared" si="159"/>
        <v>0.50655776250608564</v>
      </c>
      <c r="AF291">
        <f t="shared" si="135"/>
        <v>710.5568219912368</v>
      </c>
      <c r="AG291">
        <f t="shared" si="160"/>
        <v>-2.3607945021907994</v>
      </c>
      <c r="AH291">
        <f t="shared" si="136"/>
        <v>40.459307693684011</v>
      </c>
      <c r="AI291">
        <f t="shared" si="161"/>
        <v>49.540692306315989</v>
      </c>
      <c r="AJ291">
        <f t="shared" si="162"/>
        <v>1.3752050973490028E-2</v>
      </c>
      <c r="AK291">
        <f t="shared" si="163"/>
        <v>49.554444357289476</v>
      </c>
      <c r="AL291">
        <f t="shared" si="137"/>
        <v>176.4069610390344</v>
      </c>
    </row>
    <row r="292" spans="4:38" x14ac:dyDescent="0.25">
      <c r="D292" s="1">
        <f t="shared" si="164"/>
        <v>43756</v>
      </c>
      <c r="E292" s="11">
        <f t="shared" si="138"/>
        <v>0.13815004138151302</v>
      </c>
      <c r="F292" s="7">
        <f t="shared" si="132"/>
        <v>0.26988470769278272</v>
      </c>
      <c r="G292" s="7">
        <f t="shared" si="133"/>
        <v>0.74294604244770379</v>
      </c>
      <c r="H292">
        <f t="shared" si="134"/>
        <v>681.20832204708643</v>
      </c>
      <c r="I292">
        <f t="shared" si="139"/>
        <v>758.79167795291357</v>
      </c>
      <c r="J292" s="8">
        <f t="shared" si="140"/>
        <v>0.1317346663112697</v>
      </c>
      <c r="L292" s="7">
        <f t="shared" si="141"/>
        <v>0.5</v>
      </c>
      <c r="M292" s="2">
        <f t="shared" si="142"/>
        <v>2458774.7708333335</v>
      </c>
      <c r="N292" s="3">
        <f t="shared" si="143"/>
        <v>0.19794033766826799</v>
      </c>
      <c r="P292">
        <f t="shared" si="144"/>
        <v>206.47100834728462</v>
      </c>
      <c r="Q292">
        <f t="shared" si="145"/>
        <v>7483.1932741175378</v>
      </c>
      <c r="R292">
        <f t="shared" si="146"/>
        <v>1.6700308217871638E-2</v>
      </c>
      <c r="S292">
        <f t="shared" si="147"/>
        <v>-1.8717923363871871</v>
      </c>
      <c r="T292">
        <f t="shared" si="148"/>
        <v>204.59921601089744</v>
      </c>
      <c r="U292">
        <f t="shared" si="149"/>
        <v>7481.3214817811504</v>
      </c>
      <c r="V292">
        <f t="shared" si="150"/>
        <v>0.99645523812293801</v>
      </c>
      <c r="W292">
        <f t="shared" si="151"/>
        <v>204.58885390064549</v>
      </c>
      <c r="X292">
        <f t="shared" si="152"/>
        <v>23.436717059454484</v>
      </c>
      <c r="Y292">
        <f t="shared" si="153"/>
        <v>23.436176222264727</v>
      </c>
      <c r="Z292">
        <f t="shared" si="154"/>
        <v>-157.22489531077346</v>
      </c>
      <c r="AA292">
        <f t="shared" si="155"/>
        <v>-9.5260419346547831</v>
      </c>
      <c r="AB292">
        <f t="shared" si="156"/>
        <v>4.3022766898492146E-2</v>
      </c>
      <c r="AC292">
        <f t="shared" si="157"/>
        <v>14.7664758988497</v>
      </c>
      <c r="AD292">
        <f t="shared" si="158"/>
        <v>85.151040255885803</v>
      </c>
      <c r="AE292" s="7">
        <f t="shared" si="159"/>
        <v>0.50641537507024326</v>
      </c>
      <c r="AF292">
        <f t="shared" si="135"/>
        <v>710.76185989884971</v>
      </c>
      <c r="AG292">
        <f t="shared" si="160"/>
        <v>-2.3095350252875733</v>
      </c>
      <c r="AH292">
        <f t="shared" si="136"/>
        <v>40.821187332072341</v>
      </c>
      <c r="AI292">
        <f t="shared" si="161"/>
        <v>49.178812667927659</v>
      </c>
      <c r="AJ292">
        <f t="shared" si="162"/>
        <v>1.3928611179622182E-2</v>
      </c>
      <c r="AK292">
        <f t="shared" si="163"/>
        <v>49.192741279107281</v>
      </c>
      <c r="AL292">
        <f t="shared" si="137"/>
        <v>176.51449552958968</v>
      </c>
    </row>
    <row r="293" spans="4:38" x14ac:dyDescent="0.25">
      <c r="D293" s="1">
        <f t="shared" si="164"/>
        <v>43757</v>
      </c>
      <c r="E293" s="11">
        <f t="shared" si="138"/>
        <v>0.13832895008749699</v>
      </c>
      <c r="F293" s="7">
        <f t="shared" si="132"/>
        <v>0.2703778532132135</v>
      </c>
      <c r="G293" s="7">
        <f t="shared" si="133"/>
        <v>0.74218224071034733</v>
      </c>
      <c r="H293">
        <f t="shared" si="134"/>
        <v>679.39831799587284</v>
      </c>
      <c r="I293">
        <f t="shared" si="139"/>
        <v>760.60168200412716</v>
      </c>
      <c r="J293" s="8">
        <f t="shared" si="140"/>
        <v>0.13204890312571652</v>
      </c>
      <c r="L293" s="7">
        <f t="shared" si="141"/>
        <v>0.5</v>
      </c>
      <c r="M293" s="2">
        <f t="shared" si="142"/>
        <v>2458775.7708333335</v>
      </c>
      <c r="N293" s="3">
        <f t="shared" si="143"/>
        <v>0.19796771617613931</v>
      </c>
      <c r="P293">
        <f t="shared" si="144"/>
        <v>207.4566557107355</v>
      </c>
      <c r="Q293">
        <f t="shared" si="145"/>
        <v>7484.1788743975958</v>
      </c>
      <c r="R293">
        <f t="shared" si="146"/>
        <v>1.6700307065587953E-2</v>
      </c>
      <c r="S293">
        <f t="shared" si="147"/>
        <v>-1.8646236973954295</v>
      </c>
      <c r="T293">
        <f t="shared" si="148"/>
        <v>205.59203201334009</v>
      </c>
      <c r="U293">
        <f t="shared" si="149"/>
        <v>7482.3142507002003</v>
      </c>
      <c r="V293">
        <f t="shared" si="150"/>
        <v>0.99617401345906265</v>
      </c>
      <c r="W293">
        <f t="shared" si="151"/>
        <v>205.58166897176784</v>
      </c>
      <c r="X293">
        <f t="shared" si="152"/>
        <v>23.436716703419648</v>
      </c>
      <c r="Y293">
        <f t="shared" si="153"/>
        <v>23.43617817905406</v>
      </c>
      <c r="Z293">
        <f t="shared" si="154"/>
        <v>-156.28732271230285</v>
      </c>
      <c r="AA293">
        <f t="shared" si="155"/>
        <v>-9.8888584999899312</v>
      </c>
      <c r="AB293">
        <f t="shared" si="156"/>
        <v>4.3022774287130618E-2</v>
      </c>
      <c r="AC293">
        <f t="shared" si="157"/>
        <v>14.961348375036128</v>
      </c>
      <c r="AD293">
        <f t="shared" si="158"/>
        <v>84.924789749484106</v>
      </c>
      <c r="AE293" s="7">
        <f t="shared" si="159"/>
        <v>0.50628004696178042</v>
      </c>
      <c r="AF293">
        <f t="shared" si="135"/>
        <v>710.95673237503615</v>
      </c>
      <c r="AG293">
        <f t="shared" si="160"/>
        <v>-2.2608169062409615</v>
      </c>
      <c r="AH293">
        <f t="shared" si="136"/>
        <v>41.181018141671792</v>
      </c>
      <c r="AI293">
        <f t="shared" si="161"/>
        <v>48.818981858328208</v>
      </c>
      <c r="AJ293">
        <f t="shared" si="162"/>
        <v>1.4106080258697674E-2</v>
      </c>
      <c r="AK293">
        <f t="shared" si="163"/>
        <v>48.833087938586907</v>
      </c>
      <c r="AL293">
        <f t="shared" si="137"/>
        <v>176.61632988961389</v>
      </c>
    </row>
    <row r="294" spans="4:38" x14ac:dyDescent="0.25">
      <c r="D294" s="1">
        <f t="shared" si="164"/>
        <v>43758</v>
      </c>
      <c r="E294" s="11">
        <f t="shared" si="138"/>
        <v>0.13851378694297511</v>
      </c>
      <c r="F294" s="7">
        <f t="shared" si="132"/>
        <v>0.27087559140668638</v>
      </c>
      <c r="G294" s="7">
        <f t="shared" si="133"/>
        <v>0.74142837355184132</v>
      </c>
      <c r="H294">
        <f t="shared" si="134"/>
        <v>677.59600628902319</v>
      </c>
      <c r="I294">
        <f t="shared" si="139"/>
        <v>762.40399371097681</v>
      </c>
      <c r="J294" s="8">
        <f t="shared" si="140"/>
        <v>0.13236180446371126</v>
      </c>
      <c r="L294" s="7">
        <f t="shared" si="141"/>
        <v>0.5</v>
      </c>
      <c r="M294" s="2">
        <f t="shared" si="142"/>
        <v>2458776.7708333335</v>
      </c>
      <c r="N294" s="3">
        <f t="shared" si="143"/>
        <v>0.19799509468401064</v>
      </c>
      <c r="P294">
        <f t="shared" si="144"/>
        <v>208.44230307418729</v>
      </c>
      <c r="Q294">
        <f t="shared" si="145"/>
        <v>7485.1644746776547</v>
      </c>
      <c r="R294">
        <f t="shared" si="146"/>
        <v>1.670030591330408E-2</v>
      </c>
      <c r="S294">
        <f t="shared" si="147"/>
        <v>-1.8568953997769393</v>
      </c>
      <c r="T294">
        <f t="shared" si="148"/>
        <v>206.58540767441036</v>
      </c>
      <c r="U294">
        <f t="shared" si="149"/>
        <v>7483.3075792778773</v>
      </c>
      <c r="V294">
        <f t="shared" si="150"/>
        <v>0.99589385087194382</v>
      </c>
      <c r="W294">
        <f t="shared" si="151"/>
        <v>206.57504370550944</v>
      </c>
      <c r="X294">
        <f t="shared" si="152"/>
        <v>23.436716347384813</v>
      </c>
      <c r="Y294">
        <f t="shared" si="153"/>
        <v>23.436180136303388</v>
      </c>
      <c r="Z294">
        <f t="shared" si="154"/>
        <v>-155.34715509371895</v>
      </c>
      <c r="AA294">
        <f t="shared" si="155"/>
        <v>-10.249276076181676</v>
      </c>
      <c r="AB294">
        <f t="shared" si="156"/>
        <v>4.3022781677506672E-2</v>
      </c>
      <c r="AC294">
        <f t="shared" si="157"/>
        <v>15.145761229860007</v>
      </c>
      <c r="AD294">
        <f t="shared" si="158"/>
        <v>84.699500786127899</v>
      </c>
      <c r="AE294" s="7">
        <f t="shared" si="159"/>
        <v>0.50615198247926385</v>
      </c>
      <c r="AF294">
        <f t="shared" si="135"/>
        <v>711.14114522986006</v>
      </c>
      <c r="AG294">
        <f t="shared" si="160"/>
        <v>-2.2147136925349855</v>
      </c>
      <c r="AH294">
        <f t="shared" si="136"/>
        <v>41.53868178247582</v>
      </c>
      <c r="AI294">
        <f t="shared" si="161"/>
        <v>48.46131821752418</v>
      </c>
      <c r="AJ294">
        <f t="shared" si="162"/>
        <v>1.4284411171955853E-2</v>
      </c>
      <c r="AK294">
        <f t="shared" si="163"/>
        <v>48.475602628696137</v>
      </c>
      <c r="AL294">
        <f t="shared" si="137"/>
        <v>176.71249773608383</v>
      </c>
    </row>
    <row r="295" spans="4:38" x14ac:dyDescent="0.25">
      <c r="D295" s="1">
        <f t="shared" si="164"/>
        <v>43759</v>
      </c>
      <c r="E295" s="11">
        <f t="shared" si="138"/>
        <v>0.13870467489361904</v>
      </c>
      <c r="F295" s="7">
        <f t="shared" si="132"/>
        <v>0.27137796850569179</v>
      </c>
      <c r="G295" s="7">
        <f t="shared" si="133"/>
        <v>0.74068479405740073</v>
      </c>
      <c r="H295">
        <f t="shared" si="134"/>
        <v>675.80182879446102</v>
      </c>
      <c r="I295">
        <f t="shared" si="139"/>
        <v>764.19817120553898</v>
      </c>
      <c r="J295" s="8">
        <f t="shared" si="140"/>
        <v>0.13267329361207275</v>
      </c>
      <c r="L295" s="7">
        <f t="shared" si="141"/>
        <v>0.5</v>
      </c>
      <c r="M295" s="2">
        <f t="shared" si="142"/>
        <v>2458777.7708333335</v>
      </c>
      <c r="N295" s="3">
        <f t="shared" si="143"/>
        <v>0.19802247319188196</v>
      </c>
      <c r="P295">
        <f t="shared" si="144"/>
        <v>209.42795043763908</v>
      </c>
      <c r="Q295">
        <f t="shared" si="145"/>
        <v>7486.1500749577135</v>
      </c>
      <c r="R295">
        <f t="shared" si="146"/>
        <v>1.6700304761020017E-2</v>
      </c>
      <c r="S295">
        <f t="shared" si="147"/>
        <v>-1.848609174251731</v>
      </c>
      <c r="T295">
        <f t="shared" si="148"/>
        <v>207.57934126338736</v>
      </c>
      <c r="U295">
        <f t="shared" si="149"/>
        <v>7484.3014657834619</v>
      </c>
      <c r="V295">
        <f t="shared" si="150"/>
        <v>0.99561483518779692</v>
      </c>
      <c r="W295">
        <f t="shared" si="151"/>
        <v>207.56897637115017</v>
      </c>
      <c r="X295">
        <f t="shared" si="152"/>
        <v>23.436715991349978</v>
      </c>
      <c r="Y295">
        <f t="shared" si="153"/>
        <v>23.436182094010736</v>
      </c>
      <c r="Z295">
        <f t="shared" si="154"/>
        <v>-154.40432459075188</v>
      </c>
      <c r="AA295">
        <f t="shared" si="155"/>
        <v>-10.607186576470115</v>
      </c>
      <c r="AB295">
        <f t="shared" si="156"/>
        <v>4.3022789069612856E-2</v>
      </c>
      <c r="AC295">
        <f t="shared" si="157"/>
        <v>15.31942695457329</v>
      </c>
      <c r="AD295">
        <f t="shared" si="158"/>
        <v>84.475228599307627</v>
      </c>
      <c r="AE295" s="7">
        <f t="shared" si="159"/>
        <v>0.50603138128154634</v>
      </c>
      <c r="AF295">
        <f t="shared" si="135"/>
        <v>711.3148109545732</v>
      </c>
      <c r="AG295">
        <f t="shared" si="160"/>
        <v>-2.171297261356699</v>
      </c>
      <c r="AH295">
        <f t="shared" si="136"/>
        <v>41.894059831015504</v>
      </c>
      <c r="AI295">
        <f t="shared" si="161"/>
        <v>48.105940168984496</v>
      </c>
      <c r="AJ295">
        <f t="shared" si="162"/>
        <v>1.4463554134387904E-2</v>
      </c>
      <c r="AK295">
        <f t="shared" si="163"/>
        <v>48.120403723118883</v>
      </c>
      <c r="AL295">
        <f t="shared" si="137"/>
        <v>176.80303366734336</v>
      </c>
    </row>
    <row r="296" spans="4:38" x14ac:dyDescent="0.25">
      <c r="D296" s="1">
        <f t="shared" si="164"/>
        <v>43760</v>
      </c>
      <c r="E296" s="11">
        <f t="shared" si="138"/>
        <v>0.13890172962454969</v>
      </c>
      <c r="F296" s="7">
        <f t="shared" si="132"/>
        <v>0.27188502121010649</v>
      </c>
      <c r="G296" s="7">
        <f t="shared" si="133"/>
        <v>0.73995185486787929</v>
      </c>
      <c r="H296">
        <f t="shared" si="134"/>
        <v>674.0162404671928</v>
      </c>
      <c r="I296">
        <f t="shared" si="139"/>
        <v>765.9837595328072</v>
      </c>
      <c r="J296" s="8">
        <f t="shared" si="140"/>
        <v>0.1329832915855568</v>
      </c>
      <c r="L296" s="7">
        <f t="shared" si="141"/>
        <v>0.5</v>
      </c>
      <c r="M296" s="2">
        <f t="shared" si="142"/>
        <v>2458778.7708333335</v>
      </c>
      <c r="N296" s="3">
        <f t="shared" si="143"/>
        <v>0.19804985169975328</v>
      </c>
      <c r="P296">
        <f t="shared" si="144"/>
        <v>210.41359780109087</v>
      </c>
      <c r="Q296">
        <f t="shared" si="145"/>
        <v>7487.1356752377706</v>
      </c>
      <c r="R296">
        <f t="shared" si="146"/>
        <v>1.6700303608735763E-2</v>
      </c>
      <c r="S296">
        <f t="shared" si="147"/>
        <v>-1.839766925949412</v>
      </c>
      <c r="T296">
        <f t="shared" si="148"/>
        <v>208.57383087514145</v>
      </c>
      <c r="U296">
        <f t="shared" si="149"/>
        <v>7485.2959083118212</v>
      </c>
      <c r="V296">
        <f t="shared" si="150"/>
        <v>0.99533705102747372</v>
      </c>
      <c r="W296">
        <f t="shared" si="151"/>
        <v>208.56346506356118</v>
      </c>
      <c r="X296">
        <f t="shared" si="152"/>
        <v>23.436715635315142</v>
      </c>
      <c r="Y296">
        <f t="shared" si="153"/>
        <v>23.436184052174127</v>
      </c>
      <c r="Z296">
        <f t="shared" si="154"/>
        <v>-153.45876504605309</v>
      </c>
      <c r="AA296">
        <f t="shared" si="155"/>
        <v>-10.962481405570472</v>
      </c>
      <c r="AB296">
        <f t="shared" si="156"/>
        <v>4.302279646344169E-2</v>
      </c>
      <c r="AC296">
        <f t="shared" si="157"/>
        <v>15.482065223850235</v>
      </c>
      <c r="AD296">
        <f t="shared" si="158"/>
        <v>84.2520300583991</v>
      </c>
      <c r="AE296" s="7">
        <f t="shared" si="159"/>
        <v>0.50591843803899283</v>
      </c>
      <c r="AF296">
        <f t="shared" si="135"/>
        <v>711.47744922385027</v>
      </c>
      <c r="AG296">
        <f t="shared" si="160"/>
        <v>-2.1306376940374321</v>
      </c>
      <c r="AH296">
        <f t="shared" si="136"/>
        <v>42.247033822371591</v>
      </c>
      <c r="AI296">
        <f t="shared" si="161"/>
        <v>47.752966177628409</v>
      </c>
      <c r="AJ296">
        <f t="shared" si="162"/>
        <v>1.4643456516604475E-2</v>
      </c>
      <c r="AK296">
        <f t="shared" si="163"/>
        <v>47.76760963414501</v>
      </c>
      <c r="AL296">
        <f t="shared" si="137"/>
        <v>176.88797331008652</v>
      </c>
    </row>
    <row r="297" spans="4:38" x14ac:dyDescent="0.25">
      <c r="D297" s="1">
        <f t="shared" si="164"/>
        <v>43761</v>
      </c>
      <c r="E297" s="11">
        <f t="shared" si="138"/>
        <v>0.13910505915010213</v>
      </c>
      <c r="F297" s="7">
        <f t="shared" si="132"/>
        <v>0.27239677622143543</v>
      </c>
      <c r="G297" s="7">
        <f t="shared" si="133"/>
        <v>0.73922990793610222</v>
      </c>
      <c r="H297">
        <f t="shared" si="134"/>
        <v>672.2397096691202</v>
      </c>
      <c r="I297">
        <f t="shared" si="139"/>
        <v>767.7602903308798</v>
      </c>
      <c r="J297" s="8">
        <f t="shared" si="140"/>
        <v>0.1332917170713333</v>
      </c>
      <c r="L297" s="7">
        <f t="shared" si="141"/>
        <v>0.5</v>
      </c>
      <c r="M297" s="2">
        <f t="shared" si="142"/>
        <v>2458779.7708333335</v>
      </c>
      <c r="N297" s="3">
        <f t="shared" si="143"/>
        <v>0.1980772302076246</v>
      </c>
      <c r="P297">
        <f t="shared" si="144"/>
        <v>211.39924516454266</v>
      </c>
      <c r="Q297">
        <f t="shared" si="145"/>
        <v>7488.1212755178294</v>
      </c>
      <c r="R297">
        <f t="shared" si="146"/>
        <v>1.6700302456451321E-2</v>
      </c>
      <c r="S297">
        <f t="shared" si="147"/>
        <v>-1.830370734530641</v>
      </c>
      <c r="T297">
        <f t="shared" si="148"/>
        <v>209.56887443001202</v>
      </c>
      <c r="U297">
        <f t="shared" si="149"/>
        <v>7486.2909047832991</v>
      </c>
      <c r="V297">
        <f t="shared" si="150"/>
        <v>0.99506058277922449</v>
      </c>
      <c r="W297">
        <f t="shared" si="151"/>
        <v>209.55850770308263</v>
      </c>
      <c r="X297">
        <f t="shared" si="152"/>
        <v>23.43671527928031</v>
      </c>
      <c r="Y297">
        <f t="shared" si="153"/>
        <v>23.436186010791587</v>
      </c>
      <c r="Z297">
        <f t="shared" si="154"/>
        <v>-152.51041210584728</v>
      </c>
      <c r="AA297">
        <f t="shared" si="155"/>
        <v>-11.315051476802308</v>
      </c>
      <c r="AB297">
        <f t="shared" si="156"/>
        <v>4.3022803858985735E-2</v>
      </c>
      <c r="AC297">
        <f t="shared" si="157"/>
        <v>15.633403406572903</v>
      </c>
      <c r="AD297">
        <f t="shared" si="158"/>
        <v>84.029963708640025</v>
      </c>
      <c r="AE297" s="7">
        <f t="shared" si="159"/>
        <v>0.50581334207876882</v>
      </c>
      <c r="AF297">
        <f t="shared" si="135"/>
        <v>711.62878740657288</v>
      </c>
      <c r="AG297">
        <f t="shared" si="160"/>
        <v>-2.0928031483567793</v>
      </c>
      <c r="AH297">
        <f t="shared" si="136"/>
        <v>42.597485293330749</v>
      </c>
      <c r="AI297">
        <f t="shared" si="161"/>
        <v>47.402514706669251</v>
      </c>
      <c r="AJ297">
        <f t="shared" si="162"/>
        <v>1.4824062747712398E-2</v>
      </c>
      <c r="AK297">
        <f t="shared" si="163"/>
        <v>47.417338769416965</v>
      </c>
      <c r="AL297">
        <f t="shared" si="137"/>
        <v>176.96735336620793</v>
      </c>
    </row>
    <row r="298" spans="4:38" x14ac:dyDescent="0.25">
      <c r="D298" s="1">
        <f t="shared" si="164"/>
        <v>43762</v>
      </c>
      <c r="E298" s="11">
        <f t="shared" si="138"/>
        <v>0.1393147634026087</v>
      </c>
      <c r="F298" s="7">
        <f t="shared" si="132"/>
        <v>0.27291324978014025</v>
      </c>
      <c r="G298" s="7">
        <f t="shared" si="133"/>
        <v>0.73851930427001411</v>
      </c>
      <c r="H298">
        <f t="shared" si="134"/>
        <v>670.47271846541821</v>
      </c>
      <c r="I298">
        <f t="shared" si="139"/>
        <v>769.52728153458179</v>
      </c>
      <c r="J298" s="8">
        <f t="shared" si="140"/>
        <v>0.13359848637753155</v>
      </c>
      <c r="L298" s="7">
        <f t="shared" si="141"/>
        <v>0.5</v>
      </c>
      <c r="M298" s="2">
        <f t="shared" si="142"/>
        <v>2458780.7708333335</v>
      </c>
      <c r="N298" s="3">
        <f t="shared" si="143"/>
        <v>0.19810460871549593</v>
      </c>
      <c r="P298">
        <f t="shared" si="144"/>
        <v>212.38489252799536</v>
      </c>
      <c r="Q298">
        <f t="shared" si="145"/>
        <v>7489.1068757978874</v>
      </c>
      <c r="R298">
        <f t="shared" si="146"/>
        <v>1.6700301304166686E-2</v>
      </c>
      <c r="S298">
        <f t="shared" si="147"/>
        <v>-1.820422854247179</v>
      </c>
      <c r="T298">
        <f t="shared" si="148"/>
        <v>210.56446967374819</v>
      </c>
      <c r="U298">
        <f t="shared" si="149"/>
        <v>7487.2864529436401</v>
      </c>
      <c r="V298">
        <f t="shared" si="150"/>
        <v>0.99478551457136533</v>
      </c>
      <c r="W298">
        <f t="shared" si="151"/>
        <v>210.55410203546444</v>
      </c>
      <c r="X298">
        <f t="shared" si="152"/>
        <v>23.436714923245475</v>
      </c>
      <c r="Y298">
        <f t="shared" si="153"/>
        <v>23.436187969861134</v>
      </c>
      <c r="Z298">
        <f t="shared" si="154"/>
        <v>-151.55920331871215</v>
      </c>
      <c r="AA298">
        <f t="shared" si="155"/>
        <v>-11.664787231675557</v>
      </c>
      <c r="AB298">
        <f t="shared" si="156"/>
        <v>4.3022811256237511E-2</v>
      </c>
      <c r="AC298">
        <f t="shared" si="157"/>
        <v>15.773177083888912</v>
      </c>
      <c r="AD298">
        <f t="shared" si="158"/>
        <v>83.809089808177276</v>
      </c>
      <c r="AE298" s="7">
        <f t="shared" si="159"/>
        <v>0.50571627702507715</v>
      </c>
      <c r="AF298">
        <f t="shared" si="135"/>
        <v>711.76856108388893</v>
      </c>
      <c r="AG298">
        <f t="shared" si="160"/>
        <v>-2.0578597290277685</v>
      </c>
      <c r="AH298">
        <f t="shared" si="136"/>
        <v>42.945295826669081</v>
      </c>
      <c r="AI298">
        <f t="shared" si="161"/>
        <v>47.054704173330919</v>
      </c>
      <c r="AJ298">
        <f t="shared" si="162"/>
        <v>1.5005314219649618E-2</v>
      </c>
      <c r="AK298">
        <f t="shared" si="163"/>
        <v>47.069709487550568</v>
      </c>
      <c r="AL298">
        <f t="shared" si="137"/>
        <v>177.04121165912431</v>
      </c>
    </row>
    <row r="299" spans="4:38" x14ac:dyDescent="0.25">
      <c r="D299" s="1">
        <f t="shared" si="164"/>
        <v>43763</v>
      </c>
      <c r="E299" s="11">
        <f t="shared" si="138"/>
        <v>0.13953093382152168</v>
      </c>
      <c r="F299" s="7">
        <f t="shared" si="132"/>
        <v>0.27343444720774845</v>
      </c>
      <c r="G299" s="7">
        <f t="shared" si="133"/>
        <v>0.73782039366284147</v>
      </c>
      <c r="H299">
        <f t="shared" si="134"/>
        <v>668.7157628953338</v>
      </c>
      <c r="I299">
        <f t="shared" si="139"/>
        <v>771.2842371046662</v>
      </c>
      <c r="J299" s="8">
        <f t="shared" si="140"/>
        <v>0.13390351338622677</v>
      </c>
      <c r="L299" s="7">
        <f t="shared" si="141"/>
        <v>0.5</v>
      </c>
      <c r="M299" s="2">
        <f t="shared" si="142"/>
        <v>2458781.7708333335</v>
      </c>
      <c r="N299" s="3">
        <f t="shared" si="143"/>
        <v>0.19813198722336725</v>
      </c>
      <c r="P299">
        <f t="shared" si="144"/>
        <v>213.37053989144897</v>
      </c>
      <c r="Q299">
        <f t="shared" si="145"/>
        <v>7490.0924760779444</v>
      </c>
      <c r="R299">
        <f t="shared" si="146"/>
        <v>1.6700300151881863E-2</v>
      </c>
      <c r="S299">
        <f t="shared" si="147"/>
        <v>-1.8099257139391169</v>
      </c>
      <c r="T299">
        <f t="shared" si="148"/>
        <v>211.56061417750985</v>
      </c>
      <c r="U299">
        <f t="shared" si="149"/>
        <v>7488.2825503640051</v>
      </c>
      <c r="V299">
        <f t="shared" si="150"/>
        <v>0.99451193024485096</v>
      </c>
      <c r="W299">
        <f t="shared" si="151"/>
        <v>211.55024563186726</v>
      </c>
      <c r="X299">
        <f t="shared" si="152"/>
        <v>23.436714567210643</v>
      </c>
      <c r="Y299">
        <f t="shared" si="153"/>
        <v>23.436189929380799</v>
      </c>
      <c r="Z299">
        <f t="shared" si="154"/>
        <v>-150.60507823641052</v>
      </c>
      <c r="AA299">
        <f t="shared" si="155"/>
        <v>-12.011578662026233</v>
      </c>
      <c r="AB299">
        <f t="shared" si="156"/>
        <v>4.3022818655189574E-2</v>
      </c>
      <c r="AC299">
        <f t="shared" si="157"/>
        <v>15.901130573175166</v>
      </c>
      <c r="AD299">
        <f t="shared" si="158"/>
        <v>83.589470361916725</v>
      </c>
      <c r="AE299" s="7">
        <f t="shared" si="159"/>
        <v>0.50562742043529496</v>
      </c>
      <c r="AF299">
        <f t="shared" si="135"/>
        <v>711.89651457317518</v>
      </c>
      <c r="AG299">
        <f t="shared" si="160"/>
        <v>-2.0258713567062046</v>
      </c>
      <c r="AH299">
        <f t="shared" si="136"/>
        <v>43.290347096540721</v>
      </c>
      <c r="AI299">
        <f t="shared" si="161"/>
        <v>46.709652903459279</v>
      </c>
      <c r="AJ299">
        <f t="shared" si="162"/>
        <v>1.5187149193461234E-2</v>
      </c>
      <c r="AK299">
        <f t="shared" si="163"/>
        <v>46.724840052652738</v>
      </c>
      <c r="AL299">
        <f t="shared" si="137"/>
        <v>177.10958717916913</v>
      </c>
    </row>
    <row r="300" spans="4:38" x14ac:dyDescent="0.25">
      <c r="D300" s="1">
        <f t="shared" si="164"/>
        <v>43764</v>
      </c>
      <c r="E300" s="11">
        <f t="shared" si="138"/>
        <v>0.13975365294426684</v>
      </c>
      <c r="F300" s="7">
        <f t="shared" si="132"/>
        <v>0.27396036245552574</v>
      </c>
      <c r="G300" s="7">
        <f t="shared" si="133"/>
        <v>0.73713352441049018</v>
      </c>
      <c r="H300">
        <f t="shared" si="134"/>
        <v>666.96935321514877</v>
      </c>
      <c r="I300">
        <f t="shared" si="139"/>
        <v>773.03064678485123</v>
      </c>
      <c r="J300" s="8">
        <f t="shared" si="140"/>
        <v>0.1342067095112589</v>
      </c>
      <c r="L300" s="7">
        <f t="shared" si="141"/>
        <v>0.5</v>
      </c>
      <c r="M300" s="2">
        <f t="shared" si="142"/>
        <v>2458782.7708333335</v>
      </c>
      <c r="N300" s="3">
        <f t="shared" si="143"/>
        <v>0.19815936573123857</v>
      </c>
      <c r="P300">
        <f t="shared" si="144"/>
        <v>214.35618725490349</v>
      </c>
      <c r="Q300">
        <f t="shared" si="145"/>
        <v>7491.0780763580024</v>
      </c>
      <c r="R300">
        <f t="shared" si="146"/>
        <v>1.6700298999596849E-2</v>
      </c>
      <c r="S300">
        <f t="shared" si="147"/>
        <v>-1.7988819169685921</v>
      </c>
      <c r="T300">
        <f t="shared" si="148"/>
        <v>212.55730533793491</v>
      </c>
      <c r="U300">
        <f t="shared" si="149"/>
        <v>7489.2791944410337</v>
      </c>
      <c r="V300">
        <f t="shared" si="150"/>
        <v>0.99423991332577466</v>
      </c>
      <c r="W300">
        <f t="shared" si="151"/>
        <v>212.54693588892982</v>
      </c>
      <c r="X300">
        <f t="shared" si="152"/>
        <v>23.436714211175808</v>
      </c>
      <c r="Y300">
        <f t="shared" si="153"/>
        <v>23.436191889348589</v>
      </c>
      <c r="Z300">
        <f t="shared" si="154"/>
        <v>-149.64797851667419</v>
      </c>
      <c r="AA300">
        <f t="shared" si="155"/>
        <v>-12.355315334796463</v>
      </c>
      <c r="AB300">
        <f t="shared" si="156"/>
        <v>4.30228260558344E-2</v>
      </c>
      <c r="AC300">
        <f t="shared" si="157"/>
        <v>16.017017456468579</v>
      </c>
      <c r="AD300">
        <f t="shared" si="158"/>
        <v>83.371169151893596</v>
      </c>
      <c r="AE300" s="7">
        <f t="shared" si="159"/>
        <v>0.50554694343300799</v>
      </c>
      <c r="AF300">
        <f t="shared" si="135"/>
        <v>712.01240145646852</v>
      </c>
      <c r="AG300">
        <f t="shared" si="160"/>
        <v>-1.996899635882869</v>
      </c>
      <c r="AH300">
        <f t="shared" si="136"/>
        <v>43.632520914948593</v>
      </c>
      <c r="AI300">
        <f t="shared" si="161"/>
        <v>46.367479085051407</v>
      </c>
      <c r="AJ300">
        <f t="shared" si="162"/>
        <v>1.5369502708036291E-2</v>
      </c>
      <c r="AK300">
        <f t="shared" si="163"/>
        <v>46.38284858775944</v>
      </c>
      <c r="AL300">
        <f t="shared" si="137"/>
        <v>177.17252012769086</v>
      </c>
    </row>
    <row r="301" spans="4:38" x14ac:dyDescent="0.25">
      <c r="D301" s="1">
        <f t="shared" si="164"/>
        <v>43765</v>
      </c>
      <c r="E301" s="11">
        <f t="shared" si="138"/>
        <v>0.13998299400028053</v>
      </c>
      <c r="F301" s="7">
        <f t="shared" si="132"/>
        <v>0.27449097766156882</v>
      </c>
      <c r="G301" s="7">
        <f t="shared" si="133"/>
        <v>0.73645904301641563</v>
      </c>
      <c r="H301">
        <f t="shared" si="134"/>
        <v>665.23401411097939</v>
      </c>
      <c r="I301">
        <f t="shared" si="139"/>
        <v>774.76598588902061</v>
      </c>
      <c r="J301" s="8">
        <f t="shared" si="140"/>
        <v>0.1345079836612883</v>
      </c>
      <c r="L301" s="7">
        <f t="shared" si="141"/>
        <v>0.5</v>
      </c>
      <c r="M301" s="2">
        <f t="shared" si="142"/>
        <v>2458783.7708333335</v>
      </c>
      <c r="N301" s="3">
        <f t="shared" si="143"/>
        <v>0.1981867442391099</v>
      </c>
      <c r="P301">
        <f t="shared" si="144"/>
        <v>215.34183461835801</v>
      </c>
      <c r="Q301">
        <f t="shared" si="145"/>
        <v>7492.0636766380585</v>
      </c>
      <c r="R301">
        <f t="shared" si="146"/>
        <v>1.6700297847311647E-2</v>
      </c>
      <c r="S301">
        <f t="shared" si="147"/>
        <v>-1.7872942410892927</v>
      </c>
      <c r="T301">
        <f t="shared" si="148"/>
        <v>213.55454037726872</v>
      </c>
      <c r="U301">
        <f t="shared" si="149"/>
        <v>7490.276382396969</v>
      </c>
      <c r="V301">
        <f t="shared" si="150"/>
        <v>0.99396954699779894</v>
      </c>
      <c r="W301">
        <f t="shared" si="151"/>
        <v>213.54417002889821</v>
      </c>
      <c r="X301">
        <f t="shared" si="152"/>
        <v>23.436713855140976</v>
      </c>
      <c r="Y301">
        <f t="shared" si="153"/>
        <v>23.436193849762542</v>
      </c>
      <c r="Z301">
        <f t="shared" si="154"/>
        <v>-148.68784802782994</v>
      </c>
      <c r="AA301">
        <f t="shared" si="155"/>
        <v>-12.695886419547289</v>
      </c>
      <c r="AB301">
        <f t="shared" si="156"/>
        <v>4.3022833458164572E-2</v>
      </c>
      <c r="AC301">
        <f t="shared" si="157"/>
        <v>16.120601111851215</v>
      </c>
      <c r="AD301">
        <f t="shared" si="158"/>
        <v>83.154251763872423</v>
      </c>
      <c r="AE301" s="7">
        <f t="shared" si="159"/>
        <v>0.50547501033899223</v>
      </c>
      <c r="AF301">
        <f t="shared" si="135"/>
        <v>712.11598511185116</v>
      </c>
      <c r="AG301">
        <f t="shared" si="160"/>
        <v>-1.9710037220372101</v>
      </c>
      <c r="AH301">
        <f t="shared" si="136"/>
        <v>43.971699279268449</v>
      </c>
      <c r="AI301">
        <f t="shared" si="161"/>
        <v>46.028300720731551</v>
      </c>
      <c r="AJ301">
        <f t="shared" si="162"/>
        <v>1.5552306491859314E-2</v>
      </c>
      <c r="AK301">
        <f t="shared" si="163"/>
        <v>46.043853027223413</v>
      </c>
      <c r="AL301">
        <f t="shared" si="137"/>
        <v>177.23005195949918</v>
      </c>
    </row>
    <row r="302" spans="4:38" x14ac:dyDescent="0.25">
      <c r="D302" s="1">
        <f t="shared" si="164"/>
        <v>43766</v>
      </c>
      <c r="E302" s="11">
        <f t="shared" si="138"/>
        <v>0.14021902050975435</v>
      </c>
      <c r="F302" s="7">
        <f t="shared" si="132"/>
        <v>0.27502626271826586</v>
      </c>
      <c r="G302" s="7">
        <f t="shared" si="133"/>
        <v>0.73579729388421988</v>
      </c>
      <c r="H302">
        <f t="shared" si="134"/>
        <v>663.51028487897372</v>
      </c>
      <c r="I302">
        <f t="shared" si="139"/>
        <v>776.48971512102628</v>
      </c>
      <c r="J302" s="8">
        <f t="shared" si="140"/>
        <v>0.13480724220851151</v>
      </c>
      <c r="L302" s="7">
        <f t="shared" si="141"/>
        <v>0.5</v>
      </c>
      <c r="M302" s="2">
        <f t="shared" si="142"/>
        <v>2458784.7708333335</v>
      </c>
      <c r="N302" s="3">
        <f t="shared" si="143"/>
        <v>0.19821412274698122</v>
      </c>
      <c r="P302">
        <f t="shared" si="144"/>
        <v>216.32748198181343</v>
      </c>
      <c r="Q302">
        <f t="shared" si="145"/>
        <v>7493.0492769181155</v>
      </c>
      <c r="R302">
        <f t="shared" si="146"/>
        <v>1.6700296695026252E-2</v>
      </c>
      <c r="S302">
        <f t="shared" si="147"/>
        <v>-1.7751656382504934</v>
      </c>
      <c r="T302">
        <f t="shared" si="148"/>
        <v>214.55231634356295</v>
      </c>
      <c r="U302">
        <f t="shared" si="149"/>
        <v>7491.2741112798649</v>
      </c>
      <c r="V302">
        <f t="shared" si="150"/>
        <v>0.99370091407452843</v>
      </c>
      <c r="W302">
        <f t="shared" si="151"/>
        <v>214.54194509982483</v>
      </c>
      <c r="X302">
        <f t="shared" si="152"/>
        <v>23.436713499106141</v>
      </c>
      <c r="Y302">
        <f t="shared" si="153"/>
        <v>23.436195810620667</v>
      </c>
      <c r="Z302">
        <f t="shared" si="154"/>
        <v>-147.72463295512725</v>
      </c>
      <c r="AA302">
        <f t="shared" si="155"/>
        <v>-13.033180718794988</v>
      </c>
      <c r="AB302">
        <f t="shared" si="156"/>
        <v>4.302284086217259E-2</v>
      </c>
      <c r="AC302">
        <f t="shared" si="157"/>
        <v>16.211655246210245</v>
      </c>
      <c r="AD302">
        <f t="shared" si="158"/>
        <v>82.938785609871715</v>
      </c>
      <c r="AE302" s="7">
        <f t="shared" si="159"/>
        <v>0.50541177830124284</v>
      </c>
      <c r="AF302">
        <f t="shared" si="135"/>
        <v>712.20703924621034</v>
      </c>
      <c r="AG302">
        <f t="shared" si="160"/>
        <v>-1.9482401884474143</v>
      </c>
      <c r="AH302">
        <f t="shared" si="136"/>
        <v>44.30776442079955</v>
      </c>
      <c r="AI302">
        <f t="shared" si="161"/>
        <v>45.69223557920045</v>
      </c>
      <c r="AJ302">
        <f t="shared" si="162"/>
        <v>1.5735488878369387E-2</v>
      </c>
      <c r="AK302">
        <f t="shared" si="163"/>
        <v>45.70797106807882</v>
      </c>
      <c r="AL302">
        <f t="shared" si="137"/>
        <v>177.28222542333094</v>
      </c>
    </row>
    <row r="303" spans="4:38" x14ac:dyDescent="0.25">
      <c r="D303" s="1">
        <f t="shared" si="164"/>
        <v>43767</v>
      </c>
      <c r="E303" s="11">
        <f t="shared" si="138"/>
        <v>0.14046178588865277</v>
      </c>
      <c r="F303" s="7">
        <f t="shared" si="132"/>
        <v>0.27556617485212087</v>
      </c>
      <c r="G303" s="7">
        <f t="shared" si="133"/>
        <v>0.73514861899824835</v>
      </c>
      <c r="H303">
        <f t="shared" si="134"/>
        <v>661.79871957042371</v>
      </c>
      <c r="I303">
        <f t="shared" si="139"/>
        <v>778.20128042957629</v>
      </c>
      <c r="J303" s="8">
        <f t="shared" si="140"/>
        <v>0.1351043889634681</v>
      </c>
      <c r="L303" s="7">
        <f t="shared" si="141"/>
        <v>0.5</v>
      </c>
      <c r="M303" s="2">
        <f t="shared" si="142"/>
        <v>2458785.7708333335</v>
      </c>
      <c r="N303" s="3">
        <f t="shared" si="143"/>
        <v>0.19824150125485251</v>
      </c>
      <c r="P303">
        <f t="shared" si="144"/>
        <v>217.31312934526795</v>
      </c>
      <c r="Q303">
        <f t="shared" si="145"/>
        <v>7494.0348771981717</v>
      </c>
      <c r="R303">
        <f t="shared" si="146"/>
        <v>1.6700295542740669E-2</v>
      </c>
      <c r="S303">
        <f t="shared" si="147"/>
        <v>-1.7624992343352852</v>
      </c>
      <c r="T303">
        <f t="shared" si="148"/>
        <v>215.55063011093267</v>
      </c>
      <c r="U303">
        <f t="shared" si="149"/>
        <v>7492.2723779638363</v>
      </c>
      <c r="V303">
        <f t="shared" si="150"/>
        <v>0.99343409697184082</v>
      </c>
      <c r="W303">
        <f t="shared" si="151"/>
        <v>215.5402579758256</v>
      </c>
      <c r="X303">
        <f t="shared" si="152"/>
        <v>23.436713143071309</v>
      </c>
      <c r="Y303">
        <f t="shared" si="153"/>
        <v>23.436197771920995</v>
      </c>
      <c r="Z303">
        <f t="shared" si="154"/>
        <v>-146.75828190862597</v>
      </c>
      <c r="AA303">
        <f t="shared" si="155"/>
        <v>-13.367086701251715</v>
      </c>
      <c r="AB303">
        <f t="shared" si="156"/>
        <v>4.3022848267851022E-2</v>
      </c>
      <c r="AC303">
        <f t="shared" si="157"/>
        <v>16.289964427734073</v>
      </c>
      <c r="AD303">
        <f t="shared" si="158"/>
        <v>82.724839946302964</v>
      </c>
      <c r="AE303" s="7">
        <f t="shared" si="159"/>
        <v>0.50535739692518467</v>
      </c>
      <c r="AF303">
        <f t="shared" si="135"/>
        <v>712.28534842773411</v>
      </c>
      <c r="AG303">
        <f t="shared" si="160"/>
        <v>-1.9286628930664733</v>
      </c>
      <c r="AH303">
        <f t="shared" si="136"/>
        <v>44.640598854307612</v>
      </c>
      <c r="AI303">
        <f t="shared" si="161"/>
        <v>45.359401145692388</v>
      </c>
      <c r="AJ303">
        <f t="shared" si="162"/>
        <v>1.5918974725552648E-2</v>
      </c>
      <c r="AK303">
        <f t="shared" si="163"/>
        <v>45.375320120417939</v>
      </c>
      <c r="AL303">
        <f t="shared" si="137"/>
        <v>177.32908460001852</v>
      </c>
    </row>
    <row r="304" spans="4:38" x14ac:dyDescent="0.25">
      <c r="D304" s="1">
        <f t="shared" si="164"/>
        <v>43768</v>
      </c>
      <c r="E304" s="11">
        <f t="shared" si="138"/>
        <v>0.14071133306163233</v>
      </c>
      <c r="F304" s="7">
        <f t="shared" si="132"/>
        <v>0.27611065821802361</v>
      </c>
      <c r="G304" s="7">
        <f t="shared" si="133"/>
        <v>0.73451335759245862</v>
      </c>
      <c r="H304">
        <f t="shared" si="134"/>
        <v>660.09988709918628</v>
      </c>
      <c r="I304">
        <f t="shared" si="139"/>
        <v>779.90011290081372</v>
      </c>
      <c r="J304" s="8">
        <f t="shared" si="140"/>
        <v>0.13539932515639128</v>
      </c>
      <c r="L304" s="7">
        <f t="shared" si="141"/>
        <v>0.5</v>
      </c>
      <c r="M304" s="2">
        <f t="shared" si="142"/>
        <v>2458786.7708333335</v>
      </c>
      <c r="N304" s="3">
        <f t="shared" si="143"/>
        <v>0.19826887976272384</v>
      </c>
      <c r="P304">
        <f t="shared" si="144"/>
        <v>218.29877670872338</v>
      </c>
      <c r="Q304">
        <f t="shared" si="145"/>
        <v>7495.0204774782269</v>
      </c>
      <c r="R304">
        <f t="shared" si="146"/>
        <v>1.6700294390454895E-2</v>
      </c>
      <c r="S304">
        <f t="shared" si="147"/>
        <v>-1.7492983288318276</v>
      </c>
      <c r="T304">
        <f t="shared" si="148"/>
        <v>216.54947837989155</v>
      </c>
      <c r="U304">
        <f t="shared" si="149"/>
        <v>7493.2711791493948</v>
      </c>
      <c r="V304">
        <f t="shared" si="150"/>
        <v>0.99316917768018409</v>
      </c>
      <c r="W304">
        <f t="shared" si="151"/>
        <v>216.53910535741488</v>
      </c>
      <c r="X304">
        <f t="shared" si="152"/>
        <v>23.436712787036477</v>
      </c>
      <c r="Y304">
        <f t="shared" si="153"/>
        <v>23.436199733661542</v>
      </c>
      <c r="Z304">
        <f t="shared" si="154"/>
        <v>-145.78874603245052</v>
      </c>
      <c r="AA304">
        <f t="shared" si="155"/>
        <v>-13.697492538058363</v>
      </c>
      <c r="AB304">
        <f t="shared" si="156"/>
        <v>4.3022855675192359E-2</v>
      </c>
      <c r="AC304">
        <f t="shared" si="157"/>
        <v>16.355324616452819</v>
      </c>
      <c r="AD304">
        <f t="shared" si="158"/>
        <v>82.512485887398284</v>
      </c>
      <c r="AE304" s="7">
        <f t="shared" si="159"/>
        <v>0.50531200790524111</v>
      </c>
      <c r="AF304">
        <f t="shared" si="135"/>
        <v>712.35070861645272</v>
      </c>
      <c r="AG304">
        <f t="shared" si="160"/>
        <v>-1.9123228458868198</v>
      </c>
      <c r="AH304">
        <f t="shared" si="136"/>
        <v>44.970085428534929</v>
      </c>
      <c r="AI304">
        <f t="shared" si="161"/>
        <v>45.029914571465071</v>
      </c>
      <c r="AJ304">
        <f t="shared" si="162"/>
        <v>1.6102685340436254E-2</v>
      </c>
      <c r="AK304">
        <f t="shared" si="163"/>
        <v>45.046017256805506</v>
      </c>
      <c r="AL304">
        <f t="shared" si="137"/>
        <v>177.37067493807001</v>
      </c>
    </row>
    <row r="305" spans="4:38" x14ac:dyDescent="0.25">
      <c r="D305" s="1">
        <f t="shared" si="164"/>
        <v>43769</v>
      </c>
      <c r="E305" s="11">
        <f t="shared" si="138"/>
        <v>0.14096769408452495</v>
      </c>
      <c r="F305" s="7">
        <f t="shared" si="132"/>
        <v>0.27665964351007838</v>
      </c>
      <c r="G305" s="7">
        <f t="shared" si="133"/>
        <v>0.73389184580786471</v>
      </c>
      <c r="H305">
        <f t="shared" si="134"/>
        <v>658.41437130881229</v>
      </c>
      <c r="I305">
        <f t="shared" si="139"/>
        <v>781.58562869118771</v>
      </c>
      <c r="J305" s="8">
        <f t="shared" si="140"/>
        <v>0.13569194942555343</v>
      </c>
      <c r="L305" s="7">
        <f t="shared" si="141"/>
        <v>0.5</v>
      </c>
      <c r="M305" s="2">
        <f t="shared" si="142"/>
        <v>2458787.7708333335</v>
      </c>
      <c r="N305" s="3">
        <f t="shared" si="143"/>
        <v>0.19829625827059516</v>
      </c>
      <c r="P305">
        <f t="shared" si="144"/>
        <v>219.28442407217972</v>
      </c>
      <c r="Q305">
        <f t="shared" si="145"/>
        <v>7496.0060777582839</v>
      </c>
      <c r="R305">
        <f t="shared" si="146"/>
        <v>1.6700293238168934E-2</v>
      </c>
      <c r="S305">
        <f t="shared" si="147"/>
        <v>-1.7355663944371624</v>
      </c>
      <c r="T305">
        <f t="shared" si="148"/>
        <v>217.54885767774255</v>
      </c>
      <c r="U305">
        <f t="shared" si="149"/>
        <v>7494.2705113638467</v>
      </c>
      <c r="V305">
        <f t="shared" si="150"/>
        <v>0.99290623773684739</v>
      </c>
      <c r="W305">
        <f t="shared" si="151"/>
        <v>217.53848377189641</v>
      </c>
      <c r="X305">
        <f t="shared" si="152"/>
        <v>23.436712431001641</v>
      </c>
      <c r="Y305">
        <f t="shared" si="153"/>
        <v>23.436201695840321</v>
      </c>
      <c r="Z305">
        <f t="shared" si="154"/>
        <v>-144.81597911523647</v>
      </c>
      <c r="AA305">
        <f t="shared" si="155"/>
        <v>-14.024286142079296</v>
      </c>
      <c r="AB305">
        <f t="shared" si="156"/>
        <v>4.3022863084189102E-2</v>
      </c>
      <c r="AC305">
        <f t="shared" si="157"/>
        <v>16.407543691081042</v>
      </c>
      <c r="AD305">
        <f t="shared" si="158"/>
        <v>82.301796413601537</v>
      </c>
      <c r="AE305" s="7">
        <f t="shared" si="159"/>
        <v>0.50527574465897152</v>
      </c>
      <c r="AF305">
        <f t="shared" si="135"/>
        <v>712.402927691081</v>
      </c>
      <c r="AG305">
        <f t="shared" si="160"/>
        <v>-1.899268077229749</v>
      </c>
      <c r="AH305">
        <f t="shared" si="136"/>
        <v>45.296107377638798</v>
      </c>
      <c r="AI305">
        <f t="shared" si="161"/>
        <v>44.703892622361202</v>
      </c>
      <c r="AJ305">
        <f t="shared" si="162"/>
        <v>1.6286538409180214E-2</v>
      </c>
      <c r="AK305">
        <f t="shared" si="163"/>
        <v>44.720179160770385</v>
      </c>
      <c r="AL305">
        <f t="shared" si="137"/>
        <v>177.40704328640447</v>
      </c>
    </row>
    <row r="306" spans="4:38" x14ac:dyDescent="0.25">
      <c r="D306" s="1">
        <f t="shared" si="164"/>
        <v>43770</v>
      </c>
      <c r="E306" s="11">
        <f t="shared" si="138"/>
        <v>0.14123088977808868</v>
      </c>
      <c r="F306" s="7">
        <f t="shared" si="132"/>
        <v>0.27721304759116716</v>
      </c>
      <c r="G306" s="7">
        <f t="shared" si="133"/>
        <v>0.73328441633885322</v>
      </c>
      <c r="H306">
        <f t="shared" si="134"/>
        <v>656.7427709966679</v>
      </c>
      <c r="I306">
        <f t="shared" si="139"/>
        <v>783.2572290033321</v>
      </c>
      <c r="J306" s="8">
        <f t="shared" si="140"/>
        <v>0.13598215781307849</v>
      </c>
      <c r="L306" s="7">
        <f t="shared" si="141"/>
        <v>0.5</v>
      </c>
      <c r="M306" s="2">
        <f t="shared" si="142"/>
        <v>2458788.7708333335</v>
      </c>
      <c r="N306" s="3">
        <f t="shared" si="143"/>
        <v>0.19832363677846648</v>
      </c>
      <c r="P306">
        <f t="shared" si="144"/>
        <v>220.27007143563696</v>
      </c>
      <c r="Q306">
        <f t="shared" si="145"/>
        <v>7496.9916780383401</v>
      </c>
      <c r="R306">
        <f t="shared" si="146"/>
        <v>1.6700292085882779E-2</v>
      </c>
      <c r="S306">
        <f t="shared" si="147"/>
        <v>-1.721307076592939</v>
      </c>
      <c r="T306">
        <f t="shared" si="148"/>
        <v>218.54876435904401</v>
      </c>
      <c r="U306">
        <f t="shared" si="149"/>
        <v>7495.2703709617472</v>
      </c>
      <c r="V306">
        <f t="shared" si="150"/>
        <v>0.99264535819822686</v>
      </c>
      <c r="W306">
        <f t="shared" si="151"/>
        <v>218.53838957382931</v>
      </c>
      <c r="X306">
        <f t="shared" si="152"/>
        <v>23.43671207496681</v>
      </c>
      <c r="Y306">
        <f t="shared" si="153"/>
        <v>23.436203658455366</v>
      </c>
      <c r="Z306">
        <f t="shared" si="154"/>
        <v>-143.83993770153239</v>
      </c>
      <c r="AA306">
        <f t="shared" si="155"/>
        <v>-14.347355210337692</v>
      </c>
      <c r="AB306">
        <f t="shared" si="156"/>
        <v>4.3022870494833852E-2</v>
      </c>
      <c r="AC306">
        <f t="shared" si="157"/>
        <v>16.44644197038517</v>
      </c>
      <c r="AD306">
        <f t="shared" si="158"/>
        <v>82.092846374583488</v>
      </c>
      <c r="AE306" s="7">
        <f t="shared" si="159"/>
        <v>0.50524873196501019</v>
      </c>
      <c r="AF306">
        <f t="shared" si="135"/>
        <v>712.44182597038525</v>
      </c>
      <c r="AG306">
        <f t="shared" si="160"/>
        <v>-1.8895435074036868</v>
      </c>
      <c r="AH306">
        <f t="shared" si="136"/>
        <v>45.618548373532953</v>
      </c>
      <c r="AI306">
        <f t="shared" si="161"/>
        <v>44.381451626467047</v>
      </c>
      <c r="AJ306">
        <f t="shared" si="162"/>
        <v>1.6470447933505952E-2</v>
      </c>
      <c r="AK306">
        <f t="shared" si="163"/>
        <v>44.397922074400554</v>
      </c>
      <c r="AL306">
        <f t="shared" si="137"/>
        <v>177.43823792398825</v>
      </c>
    </row>
    <row r="307" spans="4:38" x14ac:dyDescent="0.25">
      <c r="D307" s="1">
        <f t="shared" si="164"/>
        <v>43771</v>
      </c>
      <c r="E307" s="11">
        <f t="shared" si="138"/>
        <v>0.14150092937476125</v>
      </c>
      <c r="F307" s="7">
        <f t="shared" si="132"/>
        <v>0.27777077314345194</v>
      </c>
      <c r="G307" s="7">
        <f t="shared" si="133"/>
        <v>0.73269139806868921</v>
      </c>
      <c r="H307">
        <f t="shared" si="134"/>
        <v>655.08569989234161</v>
      </c>
      <c r="I307">
        <f t="shared" si="139"/>
        <v>784.91430010765839</v>
      </c>
      <c r="J307" s="8">
        <f t="shared" si="140"/>
        <v>0.1362698437686907</v>
      </c>
      <c r="L307" s="7">
        <f t="shared" si="141"/>
        <v>0.5</v>
      </c>
      <c r="M307" s="2">
        <f t="shared" si="142"/>
        <v>2458789.7708333335</v>
      </c>
      <c r="N307" s="3">
        <f t="shared" si="143"/>
        <v>0.19835101528633781</v>
      </c>
      <c r="P307">
        <f t="shared" si="144"/>
        <v>221.2557187990933</v>
      </c>
      <c r="Q307">
        <f t="shared" si="145"/>
        <v>7497.9772783183953</v>
      </c>
      <c r="R307">
        <f t="shared" si="146"/>
        <v>1.6700290933596436E-2</v>
      </c>
      <c r="S307">
        <f t="shared" si="147"/>
        <v>-1.7065241929518011</v>
      </c>
      <c r="T307">
        <f t="shared" si="148"/>
        <v>219.5491946061415</v>
      </c>
      <c r="U307">
        <f t="shared" si="149"/>
        <v>7496.2707541254431</v>
      </c>
      <c r="V307">
        <f t="shared" si="150"/>
        <v>0.99238661961209418</v>
      </c>
      <c r="W307">
        <f t="shared" si="151"/>
        <v>219.53881894555985</v>
      </c>
      <c r="X307">
        <f t="shared" si="152"/>
        <v>23.436711718931978</v>
      </c>
      <c r="Y307">
        <f t="shared" si="153"/>
        <v>23.436205621504687</v>
      </c>
      <c r="Z307">
        <f t="shared" si="154"/>
        <v>-142.86058120392508</v>
      </c>
      <c r="AA307">
        <f t="shared" si="155"/>
        <v>-14.666587269654825</v>
      </c>
      <c r="AB307">
        <f t="shared" si="156"/>
        <v>4.3022877907119061E-2</v>
      </c>
      <c r="AC307">
        <f t="shared" si="157"/>
        <v>16.471852727258437</v>
      </c>
      <c r="AD307">
        <f t="shared" si="158"/>
        <v>81.885712486542701</v>
      </c>
      <c r="AE307" s="7">
        <f t="shared" si="159"/>
        <v>0.50523108560607055</v>
      </c>
      <c r="AF307">
        <f t="shared" si="135"/>
        <v>712.46723672725852</v>
      </c>
      <c r="AG307">
        <f t="shared" si="160"/>
        <v>-1.8831908181853692</v>
      </c>
      <c r="AH307">
        <f t="shared" si="136"/>
        <v>45.937292579097786</v>
      </c>
      <c r="AI307">
        <f t="shared" si="161"/>
        <v>44.062707420902214</v>
      </c>
      <c r="AJ307">
        <f t="shared" si="162"/>
        <v>1.6654324174228533E-2</v>
      </c>
      <c r="AK307">
        <f t="shared" si="163"/>
        <v>44.07936174507644</v>
      </c>
      <c r="AL307">
        <f t="shared" si="137"/>
        <v>177.46430858616566</v>
      </c>
    </row>
    <row r="308" spans="4:38" x14ac:dyDescent="0.25">
      <c r="D308" s="1">
        <f t="shared" si="164"/>
        <v>43772</v>
      </c>
      <c r="E308" s="11">
        <f t="shared" si="138"/>
        <v>0.14177781018016455</v>
      </c>
      <c r="F308" s="7">
        <f t="shared" si="132"/>
        <v>0.27833270834204349</v>
      </c>
      <c r="G308" s="7">
        <f t="shared" si="133"/>
        <v>0.73211311569452786</v>
      </c>
      <c r="H308">
        <f t="shared" si="134"/>
        <v>653.44378658757739</v>
      </c>
      <c r="I308">
        <f t="shared" si="139"/>
        <v>786.55621341242261</v>
      </c>
      <c r="J308" s="8">
        <f t="shared" si="140"/>
        <v>0.13655489816187893</v>
      </c>
      <c r="L308" s="7">
        <f t="shared" si="141"/>
        <v>0.5</v>
      </c>
      <c r="M308" s="2">
        <f t="shared" si="142"/>
        <v>2458790.7708333335</v>
      </c>
      <c r="N308" s="3">
        <f t="shared" si="143"/>
        <v>0.19837839379420913</v>
      </c>
      <c r="P308">
        <f t="shared" si="144"/>
        <v>222.24136616255055</v>
      </c>
      <c r="Q308">
        <f t="shared" si="145"/>
        <v>7498.9628785984505</v>
      </c>
      <c r="R308">
        <f t="shared" si="146"/>
        <v>1.6700289781309906E-2</v>
      </c>
      <c r="S308">
        <f t="shared" si="147"/>
        <v>-1.6912217327747101</v>
      </c>
      <c r="T308">
        <f t="shared" si="148"/>
        <v>220.55014442977583</v>
      </c>
      <c r="U308">
        <f t="shared" si="149"/>
        <v>7497.2716568656761</v>
      </c>
      <c r="V308">
        <f t="shared" si="150"/>
        <v>0.9921301019898715</v>
      </c>
      <c r="W308">
        <f t="shared" si="151"/>
        <v>220.53976789782965</v>
      </c>
      <c r="X308">
        <f t="shared" si="152"/>
        <v>23.436711362897146</v>
      </c>
      <c r="Y308">
        <f t="shared" si="153"/>
        <v>23.436207584986306</v>
      </c>
      <c r="Z308">
        <f t="shared" si="154"/>
        <v>-141.87787201561358</v>
      </c>
      <c r="AA308">
        <f t="shared" si="155"/>
        <v>-14.981869725557363</v>
      </c>
      <c r="AB308">
        <f t="shared" si="156"/>
        <v>4.3022885321037291E-2</v>
      </c>
      <c r="AC308">
        <f t="shared" si="157"/>
        <v>16.483622693668693</v>
      </c>
      <c r="AD308">
        <f t="shared" si="158"/>
        <v>81.680473323447174</v>
      </c>
      <c r="AE308" s="7">
        <f t="shared" si="159"/>
        <v>0.50522291201828562</v>
      </c>
      <c r="AF308">
        <f t="shared" si="135"/>
        <v>712.47900669366868</v>
      </c>
      <c r="AG308">
        <f t="shared" si="160"/>
        <v>-1.88024832658283</v>
      </c>
      <c r="AH308">
        <f t="shared" si="136"/>
        <v>46.252224702232986</v>
      </c>
      <c r="AI308">
        <f t="shared" si="161"/>
        <v>43.747775297767014</v>
      </c>
      <c r="AJ308">
        <f t="shared" si="162"/>
        <v>1.6838073602695281E-2</v>
      </c>
      <c r="AK308">
        <f t="shared" si="163"/>
        <v>43.764613371369705</v>
      </c>
      <c r="AL308">
        <f t="shared" si="137"/>
        <v>177.48530648749079</v>
      </c>
    </row>
    <row r="309" spans="4:38" x14ac:dyDescent="0.25">
      <c r="D309" s="1">
        <f t="shared" si="164"/>
        <v>43773</v>
      </c>
      <c r="E309" s="11">
        <f t="shared" si="138"/>
        <v>0.14206151725113159</v>
      </c>
      <c r="F309" s="7">
        <f t="shared" si="132"/>
        <v>0.27889872655408082</v>
      </c>
      <c r="G309" s="7">
        <f t="shared" si="133"/>
        <v>0.73154988934228382</v>
      </c>
      <c r="H309">
        <f t="shared" si="134"/>
        <v>651.81767441501233</v>
      </c>
      <c r="I309">
        <f t="shared" si="139"/>
        <v>788.18232558498767</v>
      </c>
      <c r="J309" s="8">
        <f t="shared" si="140"/>
        <v>0.13683720930294924</v>
      </c>
      <c r="L309" s="7">
        <f t="shared" si="141"/>
        <v>0.5</v>
      </c>
      <c r="M309" s="2">
        <f t="shared" si="142"/>
        <v>2458791.7708333335</v>
      </c>
      <c r="N309" s="3">
        <f t="shared" si="143"/>
        <v>0.19840577230208045</v>
      </c>
      <c r="P309">
        <f t="shared" si="144"/>
        <v>223.2270135260087</v>
      </c>
      <c r="Q309">
        <f t="shared" si="145"/>
        <v>7499.9484788785066</v>
      </c>
      <c r="R309">
        <f t="shared" si="146"/>
        <v>1.6700288629023181E-2</v>
      </c>
      <c r="S309">
        <f t="shared" si="147"/>
        <v>-1.6754038562579059</v>
      </c>
      <c r="T309">
        <f t="shared" si="148"/>
        <v>221.5516096697508</v>
      </c>
      <c r="U309">
        <f t="shared" si="149"/>
        <v>7498.273075022249</v>
      </c>
      <c r="V309">
        <f t="shared" si="150"/>
        <v>0.99187588477894362</v>
      </c>
      <c r="W309">
        <f t="shared" si="151"/>
        <v>221.5412322704432</v>
      </c>
      <c r="X309">
        <f t="shared" si="152"/>
        <v>23.436711006862314</v>
      </c>
      <c r="Y309">
        <f t="shared" si="153"/>
        <v>23.43620954889824</v>
      </c>
      <c r="Z309">
        <f t="shared" si="154"/>
        <v>-140.89177562315925</v>
      </c>
      <c r="AA309">
        <f t="shared" si="155"/>
        <v>-15.293089914500495</v>
      </c>
      <c r="AB309">
        <f t="shared" si="156"/>
        <v>4.3022892736581032E-2</v>
      </c>
      <c r="AC309">
        <f t="shared" si="157"/>
        <v>16.481612554617517</v>
      </c>
      <c r="AD309">
        <f t="shared" si="158"/>
        <v>81.477209301876542</v>
      </c>
      <c r="AE309" s="7">
        <f t="shared" si="159"/>
        <v>0.50522430794818229</v>
      </c>
      <c r="AF309">
        <f t="shared" si="135"/>
        <v>712.47699655461747</v>
      </c>
      <c r="AG309">
        <f t="shared" si="160"/>
        <v>-1.8807508613456321</v>
      </c>
      <c r="AH309">
        <f t="shared" si="136"/>
        <v>46.56323005071814</v>
      </c>
      <c r="AI309">
        <f t="shared" si="161"/>
        <v>43.43676994928186</v>
      </c>
      <c r="AJ309">
        <f t="shared" si="162"/>
        <v>1.702159886095694E-2</v>
      </c>
      <c r="AK309">
        <f t="shared" si="163"/>
        <v>43.453791548142817</v>
      </c>
      <c r="AL309">
        <f t="shared" si="137"/>
        <v>177.50128434089345</v>
      </c>
    </row>
    <row r="310" spans="4:38" x14ac:dyDescent="0.25">
      <c r="D310" s="1">
        <f t="shared" si="164"/>
        <v>43774</v>
      </c>
      <c r="E310" s="11">
        <f t="shared" si="138"/>
        <v>0.14235202309202372</v>
      </c>
      <c r="F310" s="7">
        <f t="shared" si="132"/>
        <v>0.27946868606546871</v>
      </c>
      <c r="G310" s="7">
        <f t="shared" si="133"/>
        <v>0.73100203417168885</v>
      </c>
      <c r="H310">
        <f t="shared" si="134"/>
        <v>650.2080212729569</v>
      </c>
      <c r="I310">
        <f t="shared" si="139"/>
        <v>789.7919787270431</v>
      </c>
      <c r="J310" s="8">
        <f t="shared" si="140"/>
        <v>0.13711666297344499</v>
      </c>
      <c r="L310" s="7">
        <f t="shared" si="141"/>
        <v>0.5</v>
      </c>
      <c r="M310" s="2">
        <f t="shared" si="142"/>
        <v>2458792.7708333335</v>
      </c>
      <c r="N310" s="3">
        <f t="shared" si="143"/>
        <v>0.19843315080995177</v>
      </c>
      <c r="P310">
        <f t="shared" si="144"/>
        <v>224.21266088946777</v>
      </c>
      <c r="Q310">
        <f t="shared" si="145"/>
        <v>7500.934079158561</v>
      </c>
      <c r="R310">
        <f t="shared" si="146"/>
        <v>1.670028747673627E-2</v>
      </c>
      <c r="S310">
        <f t="shared" si="147"/>
        <v>-1.6590748937894069</v>
      </c>
      <c r="T310">
        <f t="shared" si="148"/>
        <v>222.55358599567836</v>
      </c>
      <c r="U310">
        <f t="shared" si="149"/>
        <v>7499.2750042647713</v>
      </c>
      <c r="V310">
        <f t="shared" si="150"/>
        <v>0.99162404683500593</v>
      </c>
      <c r="W310">
        <f t="shared" si="151"/>
        <v>222.54320773301322</v>
      </c>
      <c r="X310">
        <f t="shared" si="152"/>
        <v>23.436710650827482</v>
      </c>
      <c r="Y310">
        <f t="shared" si="153"/>
        <v>23.436211513238508</v>
      </c>
      <c r="Z310">
        <f t="shared" si="154"/>
        <v>-139.90226071908231</v>
      </c>
      <c r="AA310">
        <f t="shared" si="155"/>
        <v>-15.600135159458651</v>
      </c>
      <c r="AB310">
        <f t="shared" si="156"/>
        <v>4.3022900153742806E-2</v>
      </c>
      <c r="AC310">
        <f t="shared" si="157"/>
        <v>16.465697429246571</v>
      </c>
      <c r="AD310">
        <f t="shared" si="158"/>
        <v>81.276002659119612</v>
      </c>
      <c r="AE310" s="7">
        <f t="shared" si="159"/>
        <v>0.50523536011857872</v>
      </c>
      <c r="AF310">
        <f t="shared" si="135"/>
        <v>712.46108142924663</v>
      </c>
      <c r="AG310">
        <f t="shared" si="160"/>
        <v>-1.8847296426883418</v>
      </c>
      <c r="AH310">
        <f t="shared" si="136"/>
        <v>46.870194587860347</v>
      </c>
      <c r="AI310">
        <f t="shared" si="161"/>
        <v>43.129805412139653</v>
      </c>
      <c r="AJ310">
        <f t="shared" si="162"/>
        <v>1.7204798731530767E-2</v>
      </c>
      <c r="AK310">
        <f t="shared" si="163"/>
        <v>43.147010210871187</v>
      </c>
      <c r="AL310">
        <f t="shared" si="137"/>
        <v>177.51229637304414</v>
      </c>
    </row>
    <row r="311" spans="4:38" x14ac:dyDescent="0.25">
      <c r="D311" s="1">
        <f t="shared" si="164"/>
        <v>43775</v>
      </c>
      <c r="E311" s="11">
        <f t="shared" si="138"/>
        <v>0.14264928737110966</v>
      </c>
      <c r="F311" s="7">
        <f t="shared" si="132"/>
        <v>0.28004242983751004</v>
      </c>
      <c r="G311" s="7">
        <f t="shared" si="133"/>
        <v>0.73046985997190839</v>
      </c>
      <c r="H311">
        <f t="shared" si="134"/>
        <v>648.6154993935337</v>
      </c>
      <c r="I311">
        <f t="shared" si="139"/>
        <v>791.3845006064663</v>
      </c>
      <c r="J311" s="8">
        <f t="shared" si="140"/>
        <v>0.13739314246640039</v>
      </c>
      <c r="L311" s="7">
        <f t="shared" si="141"/>
        <v>0.5</v>
      </c>
      <c r="M311" s="2">
        <f t="shared" si="142"/>
        <v>2458793.7708333335</v>
      </c>
      <c r="N311" s="3">
        <f t="shared" si="143"/>
        <v>0.1984605293178231</v>
      </c>
      <c r="P311">
        <f t="shared" si="144"/>
        <v>225.19830825292684</v>
      </c>
      <c r="Q311">
        <f t="shared" si="145"/>
        <v>7501.9196794386162</v>
      </c>
      <c r="R311">
        <f t="shared" si="146"/>
        <v>1.6700286324449167E-2</v>
      </c>
      <c r="S311">
        <f t="shared" si="147"/>
        <v>-1.6422393451341057</v>
      </c>
      <c r="T311">
        <f t="shared" si="148"/>
        <v>223.55606890779273</v>
      </c>
      <c r="U311">
        <f t="shared" si="149"/>
        <v>7500.2774400934823</v>
      </c>
      <c r="V311">
        <f t="shared" si="150"/>
        <v>0.99137466639445804</v>
      </c>
      <c r="W311">
        <f t="shared" si="151"/>
        <v>223.54568978577467</v>
      </c>
      <c r="X311">
        <f t="shared" si="152"/>
        <v>23.43671029479265</v>
      </c>
      <c r="Y311">
        <f t="shared" si="153"/>
        <v>23.436213478005129</v>
      </c>
      <c r="Z311">
        <f t="shared" si="154"/>
        <v>-138.90929931397704</v>
      </c>
      <c r="AA311">
        <f t="shared" si="155"/>
        <v>-15.90289282891781</v>
      </c>
      <c r="AB311">
        <f t="shared" si="156"/>
        <v>4.3022907572515146E-2</v>
      </c>
      <c r="AC311">
        <f t="shared" si="157"/>
        <v>16.435767337218699</v>
      </c>
      <c r="AD311">
        <f t="shared" si="158"/>
        <v>81.076937424191712</v>
      </c>
      <c r="AE311" s="7">
        <f t="shared" si="159"/>
        <v>0.50525614490470927</v>
      </c>
      <c r="AF311">
        <f t="shared" si="135"/>
        <v>712.43115133721881</v>
      </c>
      <c r="AG311">
        <f t="shared" si="160"/>
        <v>-1.8922121656952982</v>
      </c>
      <c r="AH311">
        <f t="shared" si="136"/>
        <v>47.173004988899962</v>
      </c>
      <c r="AI311">
        <f t="shared" si="161"/>
        <v>42.826995011100038</v>
      </c>
      <c r="AJ311">
        <f t="shared" si="162"/>
        <v>1.7387568117631706E-2</v>
      </c>
      <c r="AK311">
        <f t="shared" si="163"/>
        <v>42.844382579217672</v>
      </c>
      <c r="AL311">
        <f t="shared" si="137"/>
        <v>177.51839833581278</v>
      </c>
    </row>
    <row r="312" spans="4:38" x14ac:dyDescent="0.25">
      <c r="D312" s="1">
        <f t="shared" si="164"/>
        <v>43776</v>
      </c>
      <c r="E312" s="11">
        <f t="shared" si="138"/>
        <v>0.14295325665875519</v>
      </c>
      <c r="F312" s="7">
        <f t="shared" si="132"/>
        <v>0.2806197852956438</v>
      </c>
      <c r="G312" s="7">
        <f t="shared" si="133"/>
        <v>0.72995367074808937</v>
      </c>
      <c r="H312">
        <f t="shared" si="134"/>
        <v>647.04079505152163</v>
      </c>
      <c r="I312">
        <f t="shared" si="139"/>
        <v>792.95920494847837</v>
      </c>
      <c r="J312" s="8">
        <f t="shared" si="140"/>
        <v>0.13766652863688861</v>
      </c>
      <c r="L312" s="7">
        <f t="shared" si="141"/>
        <v>0.5</v>
      </c>
      <c r="M312" s="2">
        <f t="shared" si="142"/>
        <v>2458794.7708333335</v>
      </c>
      <c r="N312" s="3">
        <f t="shared" si="143"/>
        <v>0.19848790782569442</v>
      </c>
      <c r="P312">
        <f t="shared" si="144"/>
        <v>226.18395561638681</v>
      </c>
      <c r="Q312">
        <f t="shared" si="145"/>
        <v>7502.9052797186705</v>
      </c>
      <c r="R312">
        <f t="shared" si="146"/>
        <v>1.6700285172161874E-2</v>
      </c>
      <c r="S312">
        <f t="shared" si="147"/>
        <v>-1.6249018785475697</v>
      </c>
      <c r="T312">
        <f t="shared" si="148"/>
        <v>224.55905373783924</v>
      </c>
      <c r="U312">
        <f t="shared" si="149"/>
        <v>7501.280377840123</v>
      </c>
      <c r="V312">
        <f t="shared" si="150"/>
        <v>0.99112782104687758</v>
      </c>
      <c r="W312">
        <f t="shared" si="151"/>
        <v>224.54867376047358</v>
      </c>
      <c r="X312">
        <f t="shared" si="152"/>
        <v>23.436709938757822</v>
      </c>
      <c r="Y312">
        <f t="shared" si="153"/>
        <v>23.436215443196122</v>
      </c>
      <c r="Z312">
        <f t="shared" si="154"/>
        <v>-137.91286684777822</v>
      </c>
      <c r="AA312">
        <f t="shared" si="155"/>
        <v>-16.201250399299415</v>
      </c>
      <c r="AB312">
        <f t="shared" si="156"/>
        <v>4.3022914992890578E-2</v>
      </c>
      <c r="AC312">
        <f t="shared" si="157"/>
        <v>16.391727648512138</v>
      </c>
      <c r="AD312">
        <f t="shared" si="158"/>
        <v>80.880099381440203</v>
      </c>
      <c r="AE312" s="7">
        <f t="shared" si="159"/>
        <v>0.50528672802186658</v>
      </c>
      <c r="AF312">
        <f t="shared" si="135"/>
        <v>712.38711164851225</v>
      </c>
      <c r="AG312">
        <f t="shared" si="160"/>
        <v>-1.9032220878719386</v>
      </c>
      <c r="AH312">
        <f t="shared" si="136"/>
        <v>47.471548698153136</v>
      </c>
      <c r="AI312">
        <f t="shared" si="161"/>
        <v>42.528451301846864</v>
      </c>
      <c r="AJ312">
        <f t="shared" si="162"/>
        <v>1.7569798034769209E-2</v>
      </c>
      <c r="AK312">
        <f t="shared" si="163"/>
        <v>42.546021099881635</v>
      </c>
      <c r="AL312">
        <f t="shared" si="137"/>
        <v>177.51964751372986</v>
      </c>
    </row>
    <row r="313" spans="4:38" x14ac:dyDescent="0.25">
      <c r="D313" s="1">
        <f t="shared" si="164"/>
        <v>43777</v>
      </c>
      <c r="E313" s="11">
        <f t="shared" si="138"/>
        <v>0.14326386418915629</v>
      </c>
      <c r="F313" s="7">
        <f t="shared" si="132"/>
        <v>0.28120056415246181</v>
      </c>
      <c r="G313" s="7">
        <f t="shared" si="133"/>
        <v>0.72945376429923969</v>
      </c>
      <c r="H313">
        <f t="shared" si="134"/>
        <v>645.48460821136018</v>
      </c>
      <c r="I313">
        <f t="shared" si="139"/>
        <v>794.51539178863982</v>
      </c>
      <c r="J313" s="8">
        <f t="shared" si="140"/>
        <v>0.13793669996330551</v>
      </c>
      <c r="L313" s="7">
        <f t="shared" si="141"/>
        <v>0.5</v>
      </c>
      <c r="M313" s="2">
        <f t="shared" si="142"/>
        <v>2458795.7708333335</v>
      </c>
      <c r="N313" s="3">
        <f t="shared" si="143"/>
        <v>0.19851528633356574</v>
      </c>
      <c r="P313">
        <f t="shared" si="144"/>
        <v>227.16960297984679</v>
      </c>
      <c r="Q313">
        <f t="shared" si="145"/>
        <v>7503.8908799987239</v>
      </c>
      <c r="R313">
        <f t="shared" si="146"/>
        <v>1.670028401987439E-2</v>
      </c>
      <c r="S313">
        <f t="shared" si="147"/>
        <v>-1.6070673298175988</v>
      </c>
      <c r="T313">
        <f t="shared" si="148"/>
        <v>225.56253565002919</v>
      </c>
      <c r="U313">
        <f t="shared" si="149"/>
        <v>7502.2838126689066</v>
      </c>
      <c r="V313">
        <f t="shared" si="150"/>
        <v>0.99088358770755836</v>
      </c>
      <c r="W313">
        <f t="shared" si="151"/>
        <v>225.55215482132203</v>
      </c>
      <c r="X313">
        <f t="shared" si="152"/>
        <v>23.43670958272299</v>
      </c>
      <c r="Y313">
        <f t="shared" si="153"/>
        <v>23.436217408809501</v>
      </c>
      <c r="Z313">
        <f t="shared" si="154"/>
        <v>-136.91294229980369</v>
      </c>
      <c r="AA313">
        <f t="shared" si="155"/>
        <v>-16.495095520830606</v>
      </c>
      <c r="AB313">
        <f t="shared" si="156"/>
        <v>4.3022922414861574E-2</v>
      </c>
      <c r="AC313">
        <f t="shared" si="157"/>
        <v>16.333499514774886</v>
      </c>
      <c r="AD313">
        <f t="shared" si="158"/>
        <v>80.685576026420023</v>
      </c>
      <c r="AE313" s="7">
        <f t="shared" si="159"/>
        <v>0.50532716422585078</v>
      </c>
      <c r="AF313">
        <f t="shared" si="135"/>
        <v>712.32888351477482</v>
      </c>
      <c r="AG313">
        <f t="shared" si="160"/>
        <v>-1.917779121306296</v>
      </c>
      <c r="AH313">
        <f t="shared" si="136"/>
        <v>47.765713986866061</v>
      </c>
      <c r="AI313">
        <f t="shared" si="161"/>
        <v>42.234286013133939</v>
      </c>
      <c r="AJ313">
        <f t="shared" si="162"/>
        <v>1.7751375614617038E-2</v>
      </c>
      <c r="AK313">
        <f t="shared" si="163"/>
        <v>42.252037388748555</v>
      </c>
      <c r="AL313">
        <f t="shared" si="137"/>
        <v>177.51610272740538</v>
      </c>
    </row>
    <row r="314" spans="4:38" x14ac:dyDescent="0.25">
      <c r="D314" s="1">
        <f t="shared" si="164"/>
        <v>43778</v>
      </c>
      <c r="E314" s="11">
        <f t="shared" si="138"/>
        <v>0.14358102964730979</v>
      </c>
      <c r="F314" s="7">
        <f t="shared" si="132"/>
        <v>0.28178456226712856</v>
      </c>
      <c r="G314" s="7">
        <f t="shared" si="133"/>
        <v>0.72897043178785359</v>
      </c>
      <c r="H314">
        <f t="shared" si="134"/>
        <v>643.94765210984394</v>
      </c>
      <c r="I314">
        <f t="shared" si="139"/>
        <v>796.05234789015606</v>
      </c>
      <c r="J314" s="8">
        <f t="shared" si="140"/>
        <v>0.13820353261981877</v>
      </c>
      <c r="L314" s="7">
        <f t="shared" si="141"/>
        <v>0.5</v>
      </c>
      <c r="M314" s="2">
        <f t="shared" si="142"/>
        <v>2458796.7708333335</v>
      </c>
      <c r="N314" s="3">
        <f t="shared" si="143"/>
        <v>0.19854266484143707</v>
      </c>
      <c r="P314">
        <f t="shared" si="144"/>
        <v>228.15525034330676</v>
      </c>
      <c r="Q314">
        <f t="shared" si="145"/>
        <v>7504.8764802787791</v>
      </c>
      <c r="R314">
        <f t="shared" si="146"/>
        <v>1.6700282867586718E-2</v>
      </c>
      <c r="S314">
        <f t="shared" si="147"/>
        <v>-1.5887407012336081</v>
      </c>
      <c r="T314">
        <f t="shared" si="148"/>
        <v>226.56650964207316</v>
      </c>
      <c r="U314">
        <f t="shared" si="149"/>
        <v>7503.2877395775458</v>
      </c>
      <c r="V314">
        <f t="shared" si="150"/>
        <v>0.99064204259014899</v>
      </c>
      <c r="W314">
        <f t="shared" si="151"/>
        <v>226.55612796603128</v>
      </c>
      <c r="X314">
        <f t="shared" si="152"/>
        <v>23.436709226688158</v>
      </c>
      <c r="Y314">
        <f t="shared" si="153"/>
        <v>23.436219374843283</v>
      </c>
      <c r="Z314">
        <f t="shared" si="154"/>
        <v>-135.9095082971528</v>
      </c>
      <c r="AA314">
        <f t="shared" si="155"/>
        <v>-16.784316086871186</v>
      </c>
      <c r="AB314">
        <f t="shared" si="156"/>
        <v>4.3022929838420682E-2</v>
      </c>
      <c r="AC314">
        <f t="shared" si="157"/>
        <v>16.261020280412797</v>
      </c>
      <c r="AD314">
        <f t="shared" si="158"/>
        <v>80.493456513730493</v>
      </c>
      <c r="AE314" s="7">
        <f t="shared" si="159"/>
        <v>0.50537749702749102</v>
      </c>
      <c r="AF314">
        <f t="shared" si="135"/>
        <v>712.25640428041288</v>
      </c>
      <c r="AG314">
        <f t="shared" si="160"/>
        <v>-1.9358989298967799</v>
      </c>
      <c r="AH314">
        <f t="shared" si="136"/>
        <v>48.055390011764565</v>
      </c>
      <c r="AI314">
        <f t="shared" si="161"/>
        <v>41.944609988235435</v>
      </c>
      <c r="AJ314">
        <f t="shared" si="162"/>
        <v>1.7932184122074552E-2</v>
      </c>
      <c r="AK314">
        <f t="shared" si="163"/>
        <v>41.962542172357509</v>
      </c>
      <c r="AL314">
        <f t="shared" si="137"/>
        <v>177.50782433286895</v>
      </c>
    </row>
    <row r="315" spans="4:38" x14ac:dyDescent="0.25">
      <c r="D315" s="1">
        <f t="shared" si="164"/>
        <v>43779</v>
      </c>
      <c r="E315" s="11">
        <f t="shared" si="138"/>
        <v>0.14390465898287413</v>
      </c>
      <c r="F315" s="7">
        <f t="shared" si="132"/>
        <v>0.28237155954325643</v>
      </c>
      <c r="G315" s="7">
        <f t="shared" si="133"/>
        <v>0.72850395730172723</v>
      </c>
      <c r="H315">
        <f t="shared" si="134"/>
        <v>642.43065277219796</v>
      </c>
      <c r="I315">
        <f t="shared" si="139"/>
        <v>797.56934722780204</v>
      </c>
      <c r="J315" s="8">
        <f t="shared" si="140"/>
        <v>0.1384669005603823</v>
      </c>
      <c r="L315" s="7">
        <f t="shared" si="141"/>
        <v>0.5</v>
      </c>
      <c r="M315" s="2">
        <f t="shared" si="142"/>
        <v>2458797.7708333335</v>
      </c>
      <c r="N315" s="3">
        <f t="shared" si="143"/>
        <v>0.19857004334930839</v>
      </c>
      <c r="P315">
        <f t="shared" si="144"/>
        <v>229.14089770676765</v>
      </c>
      <c r="Q315">
        <f t="shared" si="145"/>
        <v>7505.8620805588316</v>
      </c>
      <c r="R315">
        <f t="shared" si="146"/>
        <v>1.6700281715298856E-2</v>
      </c>
      <c r="S315">
        <f t="shared" si="147"/>
        <v>-1.5699271604834211</v>
      </c>
      <c r="T315">
        <f t="shared" si="148"/>
        <v>227.57097054628423</v>
      </c>
      <c r="U315">
        <f t="shared" si="149"/>
        <v>7504.2921533983481</v>
      </c>
      <c r="V315">
        <f t="shared" si="150"/>
        <v>0.99040326117939825</v>
      </c>
      <c r="W315">
        <f t="shared" si="151"/>
        <v>227.56058802691518</v>
      </c>
      <c r="X315">
        <f t="shared" si="152"/>
        <v>23.43670887065333</v>
      </c>
      <c r="Y315">
        <f t="shared" si="153"/>
        <v>23.436221341295489</v>
      </c>
      <c r="Z315">
        <f t="shared" si="154"/>
        <v>-134.90255122103795</v>
      </c>
      <c r="AA315">
        <f t="shared" si="155"/>
        <v>-17.068800306689887</v>
      </c>
      <c r="AB315">
        <f t="shared" si="156"/>
        <v>4.3022937263560421E-2</v>
      </c>
      <c r="AC315">
        <f t="shared" si="157"/>
        <v>16.174243871611715</v>
      </c>
      <c r="AD315">
        <f t="shared" si="158"/>
        <v>80.303831596524745</v>
      </c>
      <c r="AE315" s="7">
        <f t="shared" si="159"/>
        <v>0.50543775842249183</v>
      </c>
      <c r="AF315">
        <f t="shared" si="135"/>
        <v>712.16962787161174</v>
      </c>
      <c r="AG315">
        <f t="shared" si="160"/>
        <v>-1.9575930320970656</v>
      </c>
      <c r="AH315">
        <f t="shared" si="136"/>
        <v>48.340466874277581</v>
      </c>
      <c r="AI315">
        <f t="shared" si="161"/>
        <v>41.659533125722419</v>
      </c>
      <c r="AJ315">
        <f t="shared" si="162"/>
        <v>1.8112102986434932E-2</v>
      </c>
      <c r="AK315">
        <f t="shared" si="163"/>
        <v>41.677645228708855</v>
      </c>
      <c r="AL315">
        <f t="shared" si="137"/>
        <v>177.49487421684546</v>
      </c>
    </row>
    <row r="316" spans="4:38" x14ac:dyDescent="0.25">
      <c r="D316" s="1">
        <f t="shared" si="164"/>
        <v>43780</v>
      </c>
      <c r="E316" s="11">
        <f t="shared" si="138"/>
        <v>0.14423464425251589</v>
      </c>
      <c r="F316" s="7">
        <f t="shared" si="132"/>
        <v>0.28296131986720585</v>
      </c>
      <c r="G316" s="7">
        <f t="shared" si="133"/>
        <v>0.72805461740844601</v>
      </c>
      <c r="H316">
        <f t="shared" si="134"/>
        <v>640.93434845938577</v>
      </c>
      <c r="I316">
        <f t="shared" si="139"/>
        <v>799.06565154061423</v>
      </c>
      <c r="J316" s="8">
        <f t="shared" si="140"/>
        <v>0.13872667561468996</v>
      </c>
      <c r="L316" s="7">
        <f t="shared" si="141"/>
        <v>0.5</v>
      </c>
      <c r="M316" s="2">
        <f t="shared" si="142"/>
        <v>2458798.7708333335</v>
      </c>
      <c r="N316" s="3">
        <f t="shared" si="143"/>
        <v>0.19859742185717971</v>
      </c>
      <c r="P316">
        <f t="shared" si="144"/>
        <v>230.12654507022944</v>
      </c>
      <c r="Q316">
        <f t="shared" si="145"/>
        <v>7506.8476808388859</v>
      </c>
      <c r="R316">
        <f t="shared" si="146"/>
        <v>1.6700280563010803E-2</v>
      </c>
      <c r="S316">
        <f t="shared" si="147"/>
        <v>-1.5506320394766928</v>
      </c>
      <c r="T316">
        <f t="shared" si="148"/>
        <v>228.57591303075276</v>
      </c>
      <c r="U316">
        <f t="shared" si="149"/>
        <v>7505.2970487994089</v>
      </c>
      <c r="V316">
        <f t="shared" si="150"/>
        <v>0.99016731820401105</v>
      </c>
      <c r="W316">
        <f t="shared" si="151"/>
        <v>228.56552967206477</v>
      </c>
      <c r="X316">
        <f t="shared" si="152"/>
        <v>23.436708514618498</v>
      </c>
      <c r="Y316">
        <f t="shared" si="153"/>
        <v>23.436223308164127</v>
      </c>
      <c r="Z316">
        <f t="shared" si="154"/>
        <v>-133.89206131059623</v>
      </c>
      <c r="AA316">
        <f t="shared" si="155"/>
        <v>-17.348436781672138</v>
      </c>
      <c r="AB316">
        <f t="shared" si="156"/>
        <v>4.3022944690273235E-2</v>
      </c>
      <c r="AC316">
        <f t="shared" si="157"/>
        <v>16.073141161530792</v>
      </c>
      <c r="AD316">
        <f t="shared" si="158"/>
        <v>80.116793557423222</v>
      </c>
      <c r="AE316" s="7">
        <f t="shared" si="159"/>
        <v>0.50550796863782588</v>
      </c>
      <c r="AF316">
        <f t="shared" si="135"/>
        <v>712.06852516153072</v>
      </c>
      <c r="AG316">
        <f t="shared" si="160"/>
        <v>-1.9828687096173212</v>
      </c>
      <c r="AH316">
        <f t="shared" si="136"/>
        <v>48.620835680417215</v>
      </c>
      <c r="AI316">
        <f t="shared" si="161"/>
        <v>41.379164319582785</v>
      </c>
      <c r="AJ316">
        <f t="shared" si="162"/>
        <v>1.8291007847570383E-2</v>
      </c>
      <c r="AK316">
        <f t="shared" si="163"/>
        <v>41.397455327430357</v>
      </c>
      <c r="AL316">
        <f t="shared" si="137"/>
        <v>177.47731578797436</v>
      </c>
    </row>
    <row r="317" spans="4:38" x14ac:dyDescent="0.25">
      <c r="D317" s="1">
        <f t="shared" si="164"/>
        <v>43781</v>
      </c>
      <c r="E317" s="11">
        <f t="shared" si="138"/>
        <v>0.14457086349227211</v>
      </c>
      <c r="F317" s="7">
        <f t="shared" si="132"/>
        <v>0.283553591088681</v>
      </c>
      <c r="G317" s="7">
        <f t="shared" si="133"/>
        <v>0.72762268070304525</v>
      </c>
      <c r="H317">
        <f t="shared" si="134"/>
        <v>639.45948904468469</v>
      </c>
      <c r="I317">
        <f t="shared" si="139"/>
        <v>800.54051095531531</v>
      </c>
      <c r="J317" s="8">
        <f t="shared" si="140"/>
        <v>0.13898272759640889</v>
      </c>
      <c r="L317" s="7">
        <f t="shared" si="141"/>
        <v>0.5</v>
      </c>
      <c r="M317" s="2">
        <f t="shared" si="142"/>
        <v>2458799.7708333335</v>
      </c>
      <c r="N317" s="3">
        <f t="shared" si="143"/>
        <v>0.19862480036505104</v>
      </c>
      <c r="P317">
        <f t="shared" si="144"/>
        <v>231.11219243369123</v>
      </c>
      <c r="Q317">
        <f t="shared" si="145"/>
        <v>7507.8332811189393</v>
      </c>
      <c r="R317">
        <f t="shared" si="146"/>
        <v>1.6700279410722559E-2</v>
      </c>
      <c r="S317">
        <f t="shared" si="147"/>
        <v>-1.5308608330959887</v>
      </c>
      <c r="T317">
        <f t="shared" si="148"/>
        <v>229.58133160059523</v>
      </c>
      <c r="U317">
        <f t="shared" si="149"/>
        <v>7506.3024202858433</v>
      </c>
      <c r="V317">
        <f t="shared" si="150"/>
        <v>0.98993428760965019</v>
      </c>
      <c r="W317">
        <f t="shared" si="151"/>
        <v>229.57094740659727</v>
      </c>
      <c r="X317">
        <f t="shared" si="152"/>
        <v>23.436708158583667</v>
      </c>
      <c r="Y317">
        <f t="shared" si="153"/>
        <v>23.436225275447221</v>
      </c>
      <c r="Z317">
        <f t="shared" si="154"/>
        <v>-132.87803276370471</v>
      </c>
      <c r="AA317">
        <f t="shared" si="155"/>
        <v>-17.623114584929336</v>
      </c>
      <c r="AB317">
        <f t="shared" si="156"/>
        <v>4.3022952118551699E-2</v>
      </c>
      <c r="AC317">
        <f t="shared" si="157"/>
        <v>15.957700309957049</v>
      </c>
      <c r="AD317">
        <f t="shared" si="158"/>
        <v>79.932436130585586</v>
      </c>
      <c r="AE317" s="7">
        <f t="shared" si="159"/>
        <v>0.50558813589586316</v>
      </c>
      <c r="AF317">
        <f t="shared" si="135"/>
        <v>711.95308430995715</v>
      </c>
      <c r="AG317">
        <f t="shared" si="160"/>
        <v>-2.0117289225107129</v>
      </c>
      <c r="AH317">
        <f t="shared" si="136"/>
        <v>48.896388601299172</v>
      </c>
      <c r="AI317">
        <f t="shared" si="161"/>
        <v>41.103611398700828</v>
      </c>
      <c r="AJ317">
        <f t="shared" si="162"/>
        <v>1.8468770618029897E-2</v>
      </c>
      <c r="AK317">
        <f t="shared" si="163"/>
        <v>41.122080169318856</v>
      </c>
      <c r="AL317">
        <f t="shared" si="137"/>
        <v>177.45521396404763</v>
      </c>
    </row>
    <row r="318" spans="4:38" x14ac:dyDescent="0.25">
      <c r="D318" s="1">
        <f t="shared" si="164"/>
        <v>43782</v>
      </c>
      <c r="E318" s="11">
        <f t="shared" si="138"/>
        <v>0.14491318062138611</v>
      </c>
      <c r="F318" s="7">
        <f t="shared" si="132"/>
        <v>0.28414810504537868</v>
      </c>
      <c r="G318" s="7">
        <f t="shared" si="133"/>
        <v>0.7272084073494085</v>
      </c>
      <c r="H318">
        <f t="shared" si="134"/>
        <v>638.00683531780282</v>
      </c>
      <c r="I318">
        <f t="shared" si="139"/>
        <v>801.99316468219718</v>
      </c>
      <c r="J318" s="8">
        <f t="shared" si="140"/>
        <v>0.13923492442399257</v>
      </c>
      <c r="L318" s="7">
        <f t="shared" si="141"/>
        <v>0.5</v>
      </c>
      <c r="M318" s="2">
        <f t="shared" si="142"/>
        <v>2458800.7708333335</v>
      </c>
      <c r="N318" s="3">
        <f t="shared" si="143"/>
        <v>0.19865217887292233</v>
      </c>
      <c r="P318">
        <f t="shared" si="144"/>
        <v>232.09783979715121</v>
      </c>
      <c r="Q318">
        <f t="shared" si="145"/>
        <v>7508.8188813989909</v>
      </c>
      <c r="R318">
        <f t="shared" si="146"/>
        <v>1.6700278258434127E-2</v>
      </c>
      <c r="S318">
        <f t="shared" si="147"/>
        <v>-1.5106191978738484</v>
      </c>
      <c r="T318">
        <f t="shared" si="148"/>
        <v>230.58722059927737</v>
      </c>
      <c r="U318">
        <f t="shared" si="149"/>
        <v>7507.308262201117</v>
      </c>
      <c r="V318">
        <f t="shared" si="150"/>
        <v>0.98970424253207778</v>
      </c>
      <c r="W318">
        <f t="shared" si="151"/>
        <v>230.57683557397911</v>
      </c>
      <c r="X318">
        <f t="shared" si="152"/>
        <v>23.436707802548838</v>
      </c>
      <c r="Y318">
        <f t="shared" si="153"/>
        <v>23.436227243142781</v>
      </c>
      <c r="Z318">
        <f t="shared" si="154"/>
        <v>-131.86046383430732</v>
      </c>
      <c r="AA318">
        <f t="shared" si="155"/>
        <v>-17.89272334426385</v>
      </c>
      <c r="AB318">
        <f t="shared" si="156"/>
        <v>4.3022959548388306E-2</v>
      </c>
      <c r="AC318">
        <f t="shared" si="157"/>
        <v>15.82792707575318</v>
      </c>
      <c r="AD318">
        <f t="shared" si="158"/>
        <v>79.750854414725353</v>
      </c>
      <c r="AE318" s="7">
        <f t="shared" si="159"/>
        <v>0.50567825619739359</v>
      </c>
      <c r="AF318">
        <f t="shared" si="135"/>
        <v>711.82331107575328</v>
      </c>
      <c r="AG318">
        <f t="shared" si="160"/>
        <v>-2.0441722310616797</v>
      </c>
      <c r="AH318">
        <f t="shared" si="136"/>
        <v>49.167018934286972</v>
      </c>
      <c r="AI318">
        <f t="shared" si="161"/>
        <v>40.832981065713028</v>
      </c>
      <c r="AJ318">
        <f t="shared" si="162"/>
        <v>1.8645259561920577E-2</v>
      </c>
      <c r="AK318">
        <f t="shared" si="163"/>
        <v>40.85162632527495</v>
      </c>
      <c r="AL318">
        <f t="shared" si="137"/>
        <v>177.42863515532679</v>
      </c>
    </row>
    <row r="319" spans="4:38" x14ac:dyDescent="0.25">
      <c r="D319" s="1">
        <f t="shared" si="164"/>
        <v>43783</v>
      </c>
      <c r="E319" s="11">
        <f t="shared" si="138"/>
        <v>0.14526144537898067</v>
      </c>
      <c r="F319" s="7">
        <f t="shared" si="132"/>
        <v>0.28474457763331029</v>
      </c>
      <c r="G319" s="7">
        <f t="shared" si="133"/>
        <v>0.72681204861599169</v>
      </c>
      <c r="H319">
        <f t="shared" si="134"/>
        <v>636.57715821506133</v>
      </c>
      <c r="I319">
        <f t="shared" si="139"/>
        <v>803.42284178493867</v>
      </c>
      <c r="J319" s="8">
        <f t="shared" si="140"/>
        <v>0.13948313225432962</v>
      </c>
      <c r="L319" s="7">
        <f t="shared" si="141"/>
        <v>0.5</v>
      </c>
      <c r="M319" s="2">
        <f t="shared" si="142"/>
        <v>2458801.7708333335</v>
      </c>
      <c r="N319" s="3">
        <f t="shared" si="143"/>
        <v>0.19867955738079365</v>
      </c>
      <c r="P319">
        <f t="shared" si="144"/>
        <v>233.08348716061391</v>
      </c>
      <c r="Q319">
        <f t="shared" si="145"/>
        <v>7509.8044816790443</v>
      </c>
      <c r="R319">
        <f t="shared" si="146"/>
        <v>1.6700277106145505E-2</v>
      </c>
      <c r="S319">
        <f t="shared" si="147"/>
        <v>-1.4899129505968194</v>
      </c>
      <c r="T319">
        <f t="shared" si="148"/>
        <v>231.5935742100171</v>
      </c>
      <c r="U319">
        <f t="shared" si="149"/>
        <v>7508.3145687284477</v>
      </c>
      <c r="V319">
        <f t="shared" si="150"/>
        <v>0.98947725527045538</v>
      </c>
      <c r="W319">
        <f t="shared" si="151"/>
        <v>231.5831883574289</v>
      </c>
      <c r="X319">
        <f t="shared" si="152"/>
        <v>23.43670744651401</v>
      </c>
      <c r="Y319">
        <f t="shared" si="153"/>
        <v>23.436229211248829</v>
      </c>
      <c r="Z319">
        <f t="shared" si="154"/>
        <v>-130.83935692573834</v>
      </c>
      <c r="AA319">
        <f t="shared" si="155"/>
        <v>-18.157153328430706</v>
      </c>
      <c r="AB319">
        <f t="shared" si="156"/>
        <v>4.3022966979775562E-2</v>
      </c>
      <c r="AC319">
        <f t="shared" si="157"/>
        <v>15.683845100502355</v>
      </c>
      <c r="AD319">
        <f t="shared" si="158"/>
        <v>79.572144776882666</v>
      </c>
      <c r="AE319" s="7">
        <f t="shared" si="159"/>
        <v>0.50577831312465105</v>
      </c>
      <c r="AF319">
        <f t="shared" si="135"/>
        <v>711.67922910050243</v>
      </c>
      <c r="AG319">
        <f t="shared" si="160"/>
        <v>-2.0801927248743937</v>
      </c>
      <c r="AH319">
        <f t="shared" si="136"/>
        <v>49.432621164744042</v>
      </c>
      <c r="AI319">
        <f t="shared" si="161"/>
        <v>40.567378835255958</v>
      </c>
      <c r="AJ319">
        <f t="shared" si="162"/>
        <v>1.8820339391410618E-2</v>
      </c>
      <c r="AK319">
        <f t="shared" si="163"/>
        <v>40.586199174647369</v>
      </c>
      <c r="AL319">
        <f t="shared" si="137"/>
        <v>177.39764724406189</v>
      </c>
    </row>
    <row r="320" spans="4:38" x14ac:dyDescent="0.25">
      <c r="D320" s="1">
        <f t="shared" si="164"/>
        <v>43784</v>
      </c>
      <c r="E320" s="11">
        <f t="shared" si="138"/>
        <v>0.14561549329482959</v>
      </c>
      <c r="F320" s="7">
        <f t="shared" si="132"/>
        <v>0.28534270892425578</v>
      </c>
      <c r="G320" s="7">
        <f t="shared" si="133"/>
        <v>0.72643384640655095</v>
      </c>
      <c r="H320">
        <f t="shared" si="134"/>
        <v>635.17123797450506</v>
      </c>
      <c r="I320">
        <f t="shared" si="139"/>
        <v>804.82876202549494</v>
      </c>
      <c r="J320" s="8">
        <f t="shared" si="140"/>
        <v>0.13972721562942619</v>
      </c>
      <c r="L320" s="7">
        <f t="shared" si="141"/>
        <v>0.5</v>
      </c>
      <c r="M320" s="2">
        <f t="shared" si="142"/>
        <v>2458802.7708333335</v>
      </c>
      <c r="N320" s="3">
        <f t="shared" si="143"/>
        <v>0.19870693588866498</v>
      </c>
      <c r="P320">
        <f t="shared" si="144"/>
        <v>234.06913452407753</v>
      </c>
      <c r="Q320">
        <f t="shared" si="145"/>
        <v>7510.7900819590977</v>
      </c>
      <c r="R320">
        <f t="shared" si="146"/>
        <v>1.6700275953856692E-2</v>
      </c>
      <c r="S320">
        <f t="shared" si="147"/>
        <v>-1.4687480668362216</v>
      </c>
      <c r="T320">
        <f t="shared" si="148"/>
        <v>232.60038645724131</v>
      </c>
      <c r="U320">
        <f t="shared" si="149"/>
        <v>7509.3213338922615</v>
      </c>
      <c r="V320">
        <f t="shared" si="150"/>
        <v>0.98925339726082939</v>
      </c>
      <c r="W320">
        <f t="shared" si="151"/>
        <v>232.5899997813743</v>
      </c>
      <c r="X320">
        <f t="shared" si="152"/>
        <v>23.436707090479178</v>
      </c>
      <c r="Y320">
        <f t="shared" si="153"/>
        <v>23.436231179763372</v>
      </c>
      <c r="Z320">
        <f t="shared" si="154"/>
        <v>-129.81471867954144</v>
      </c>
      <c r="AA320">
        <f t="shared" si="155"/>
        <v>-18.416295536613262</v>
      </c>
      <c r="AB320">
        <f t="shared" si="156"/>
        <v>4.3022974412705958E-2</v>
      </c>
      <c r="AC320">
        <f t="shared" si="157"/>
        <v>15.525496161819072</v>
      </c>
      <c r="AD320">
        <f t="shared" si="158"/>
        <v>79.396404746813133</v>
      </c>
      <c r="AE320" s="7">
        <f t="shared" si="159"/>
        <v>0.50588827766540334</v>
      </c>
      <c r="AF320">
        <f t="shared" si="135"/>
        <v>711.52088016181915</v>
      </c>
      <c r="AG320">
        <f t="shared" si="160"/>
        <v>-2.1197799595452125</v>
      </c>
      <c r="AH320">
        <f t="shared" si="136"/>
        <v>49.693091028369516</v>
      </c>
      <c r="AI320">
        <f t="shared" si="161"/>
        <v>40.306908971630484</v>
      </c>
      <c r="AJ320">
        <f t="shared" si="162"/>
        <v>1.8993871381643164E-2</v>
      </c>
      <c r="AK320">
        <f t="shared" si="163"/>
        <v>40.32590284301213</v>
      </c>
      <c r="AL320">
        <f t="shared" si="137"/>
        <v>177.36231956032077</v>
      </c>
    </row>
    <row r="321" spans="4:38" x14ac:dyDescent="0.25">
      <c r="D321" s="1">
        <f t="shared" si="164"/>
        <v>43785</v>
      </c>
      <c r="E321" s="11">
        <f t="shared" si="138"/>
        <v>0.14597514569539705</v>
      </c>
      <c r="F321" s="7">
        <f t="shared" si="132"/>
        <v>0.2859421833316737</v>
      </c>
      <c r="G321" s="7">
        <f t="shared" si="133"/>
        <v>0.72607403278656713</v>
      </c>
      <c r="H321">
        <f t="shared" si="134"/>
        <v>633.78986321504647</v>
      </c>
      <c r="I321">
        <f t="shared" si="139"/>
        <v>806.21013678495353</v>
      </c>
      <c r="J321" s="8">
        <f t="shared" si="140"/>
        <v>0.13996703763627666</v>
      </c>
      <c r="L321" s="7">
        <f t="shared" si="141"/>
        <v>0.5</v>
      </c>
      <c r="M321" s="2">
        <f t="shared" si="142"/>
        <v>2458803.7708333335</v>
      </c>
      <c r="N321" s="3">
        <f t="shared" si="143"/>
        <v>0.1987343143965363</v>
      </c>
      <c r="P321">
        <f t="shared" si="144"/>
        <v>235.05478188754114</v>
      </c>
      <c r="Q321">
        <f t="shared" si="145"/>
        <v>7511.7756822391493</v>
      </c>
      <c r="R321">
        <f t="shared" si="146"/>
        <v>1.6700274801567692E-2</v>
      </c>
      <c r="S321">
        <f t="shared" si="147"/>
        <v>-1.4471306794052468</v>
      </c>
      <c r="T321">
        <f t="shared" si="148"/>
        <v>233.60765120813591</v>
      </c>
      <c r="U321">
        <f t="shared" si="149"/>
        <v>7510.3285515597445</v>
      </c>
      <c r="V321">
        <f t="shared" si="150"/>
        <v>0.98903273904979827</v>
      </c>
      <c r="W321">
        <f t="shared" si="151"/>
        <v>233.59726371300187</v>
      </c>
      <c r="X321">
        <f t="shared" si="152"/>
        <v>23.43670673444435</v>
      </c>
      <c r="Y321">
        <f t="shared" si="153"/>
        <v>23.436233148684426</v>
      </c>
      <c r="Z321">
        <f t="shared" si="154"/>
        <v>-128.7865600592082</v>
      </c>
      <c r="AA321">
        <f t="shared" si="155"/>
        <v>-18.670041791030375</v>
      </c>
      <c r="AB321">
        <f t="shared" si="156"/>
        <v>4.302298184717198E-2</v>
      </c>
      <c r="AC321">
        <f t="shared" si="157"/>
        <v>15.352940394866614</v>
      </c>
      <c r="AD321">
        <f t="shared" si="158"/>
        <v>79.223732901880808</v>
      </c>
      <c r="AE321" s="7">
        <f t="shared" si="159"/>
        <v>0.50600810805912044</v>
      </c>
      <c r="AF321">
        <f t="shared" si="135"/>
        <v>711.34832439486672</v>
      </c>
      <c r="AG321">
        <f t="shared" si="160"/>
        <v>-2.1629189012833194</v>
      </c>
      <c r="AH321">
        <f t="shared" si="136"/>
        <v>49.948325574107841</v>
      </c>
      <c r="AI321">
        <f t="shared" si="161"/>
        <v>40.051674425892159</v>
      </c>
      <c r="AJ321">
        <f t="shared" si="162"/>
        <v>1.9165713504805334E-2</v>
      </c>
      <c r="AK321">
        <f t="shared" si="163"/>
        <v>40.070840139396964</v>
      </c>
      <c r="AL321">
        <f t="shared" si="137"/>
        <v>177.32272285429769</v>
      </c>
    </row>
    <row r="322" spans="4:38" x14ac:dyDescent="0.25">
      <c r="D322" s="1">
        <f t="shared" si="164"/>
        <v>43786</v>
      </c>
      <c r="E322" s="11">
        <f t="shared" si="138"/>
        <v>0.14634020974617457</v>
      </c>
      <c r="F322" s="7">
        <f t="shared" ref="F322:F367" si="165">(AE322*1440-AD322*4)/1440</f>
        <v>0.28654266982617582</v>
      </c>
      <c r="G322" s="7">
        <f t="shared" ref="G322:G367" si="166">(AE322*1440+AD322*4)/1440</f>
        <v>0.7257328295061708</v>
      </c>
      <c r="H322">
        <f t="shared" ref="H322:H367" si="167">8*AD322</f>
        <v>632.43382993919283</v>
      </c>
      <c r="I322">
        <f t="shared" si="139"/>
        <v>807.56617006080717</v>
      </c>
      <c r="J322" s="8">
        <f t="shared" si="140"/>
        <v>0.14020246008000126</v>
      </c>
      <c r="L322" s="7">
        <f t="shared" si="141"/>
        <v>0.5</v>
      </c>
      <c r="M322" s="2">
        <f t="shared" si="142"/>
        <v>2458804.7708333335</v>
      </c>
      <c r="N322" s="3">
        <f t="shared" si="143"/>
        <v>0.19876169290440762</v>
      </c>
      <c r="P322">
        <f t="shared" si="144"/>
        <v>236.04042925100475</v>
      </c>
      <c r="Q322">
        <f t="shared" si="145"/>
        <v>7512.7612825192018</v>
      </c>
      <c r="R322">
        <f t="shared" si="146"/>
        <v>1.6700273649278497E-2</v>
      </c>
      <c r="S322">
        <f t="shared" si="147"/>
        <v>-1.4250670767427482</v>
      </c>
      <c r="T322">
        <f t="shared" si="148"/>
        <v>234.615362174262</v>
      </c>
      <c r="U322">
        <f t="shared" si="149"/>
        <v>7511.3362154424594</v>
      </c>
      <c r="V322">
        <f t="shared" si="150"/>
        <v>0.98881535026838541</v>
      </c>
      <c r="W322">
        <f t="shared" si="151"/>
        <v>234.60497386387343</v>
      </c>
      <c r="X322">
        <f t="shared" si="152"/>
        <v>23.436706378409522</v>
      </c>
      <c r="Y322">
        <f t="shared" si="153"/>
        <v>23.436235118010011</v>
      </c>
      <c r="Z322">
        <f t="shared" si="154"/>
        <v>-127.75489642831086</v>
      </c>
      <c r="AA322">
        <f t="shared" si="155"/>
        <v>-18.918284832558921</v>
      </c>
      <c r="AB322">
        <f t="shared" si="156"/>
        <v>4.3022989283166183E-2</v>
      </c>
      <c r="AC322">
        <f t="shared" si="157"/>
        <v>15.166256480710475</v>
      </c>
      <c r="AD322">
        <f t="shared" si="158"/>
        <v>79.054228742399104</v>
      </c>
      <c r="AE322" s="7">
        <f t="shared" si="159"/>
        <v>0.50613774966617331</v>
      </c>
      <c r="AF322">
        <f t="shared" ref="AF322:AF367" si="168">MOD(L322*1440+AC322+4*$B$3-60*$B$4,1440)</f>
        <v>711.1616404807105</v>
      </c>
      <c r="AG322">
        <f t="shared" si="160"/>
        <v>-2.2095898798223743</v>
      </c>
      <c r="AH322">
        <f t="shared" ref="AH322:AH367" si="169">DEGREES(ACOS(SIN(RADIANS($B$2))*SIN(RADIANS(AA322))+COS(RADIANS($B$2))*COS(RADIANS(AA322))*COS(RADIANS(AG322))))</f>
        <v>50.198223227603805</v>
      </c>
      <c r="AI322">
        <f t="shared" si="161"/>
        <v>39.801776772396195</v>
      </c>
      <c r="AJ322">
        <f t="shared" si="162"/>
        <v>1.9335720584019403E-2</v>
      </c>
      <c r="AK322">
        <f t="shared" si="163"/>
        <v>39.821112492980212</v>
      </c>
      <c r="AL322">
        <f t="shared" ref="AL322:AL367" si="170">IF(AG322&gt;0,MOD(DEGREES(ACOS(((SIN(RADIANS($B$2))*COS(RADIANS(AH322)))-SIN(RADIANS(AA322)))/(COS(RADIANS($B$2))*SIN(RADIANS(AH322)))))+180,360),MOD(540-DEGREES(ACOS(((SIN(RADIANS($B$2))*COS(RADIANS(AH322)))-SIN(RADIANS(AA322)))/(COS(RADIANS($B$2))*SIN(RADIANS(AH322))))),360))</f>
        <v>177.27892926525806</v>
      </c>
    </row>
    <row r="323" spans="4:38" x14ac:dyDescent="0.25">
      <c r="D323" s="1">
        <f t="shared" si="164"/>
        <v>43787</v>
      </c>
      <c r="E323" s="11">
        <f t="shared" ref="E323:E367" si="171">F323-J323</f>
        <v>0.14671047853122046</v>
      </c>
      <c r="F323" s="7">
        <f t="shared" si="165"/>
        <v>0.28714382220148571</v>
      </c>
      <c r="G323" s="7">
        <f t="shared" si="166"/>
        <v>0.72541044752042472</v>
      </c>
      <c r="H323">
        <f t="shared" si="167"/>
        <v>631.10394045927217</v>
      </c>
      <c r="I323">
        <f t="shared" ref="I323:I367" si="172">1440-H323</f>
        <v>808.89605954072783</v>
      </c>
      <c r="J323" s="8">
        <f t="shared" ref="J323:J367" si="173">(I323/4)/1440</f>
        <v>0.14043334367026525</v>
      </c>
      <c r="L323" s="7">
        <f t="shared" ref="L323:L367" si="174">$B$5</f>
        <v>0.5</v>
      </c>
      <c r="M323" s="2">
        <f t="shared" ref="M323:M367" si="175">D323+2415018.5+L323-$B$4/24</f>
        <v>2458805.7708333335</v>
      </c>
      <c r="N323" s="3">
        <f t="shared" ref="N323:N366" si="176">(M323-2451545)/36525</f>
        <v>0.19878907141227894</v>
      </c>
      <c r="P323">
        <f t="shared" ref="P323:P366" si="177">MOD(280.46646+N323*(36000.76983 + N323*0.0003032),360)</f>
        <v>237.02607661447018</v>
      </c>
      <c r="Q323">
        <f t="shared" ref="Q323:Q366" si="178">357.52911+N323*(35999.05029 - 0.0001537*N323)</f>
        <v>7513.7468827992543</v>
      </c>
      <c r="R323">
        <f t="shared" ref="R323:R367" si="179">0.016708634-N323*(0.000042037+0.0000001267*N323)</f>
        <v>1.6700272496989115E-2</v>
      </c>
      <c r="S323">
        <f t="shared" ref="S323:S366" si="180">SIN(RADIANS(Q323))*(1.914602-N323*(0.004817+0.000014*N323))+SIN(RADIANS(2*Q323))*(0.019993-0.000101*N323)+SIN(RADIANS(3*Q323))*0.000289</f>
        <v>-1.4025637012239962</v>
      </c>
      <c r="T323">
        <f t="shared" ref="T323:T366" si="181">P323+S323</f>
        <v>235.6235129132462</v>
      </c>
      <c r="U323">
        <f t="shared" ref="U323:U366" si="182">Q323+S323</f>
        <v>7512.3443190980306</v>
      </c>
      <c r="V323">
        <f t="shared" ref="V323:V366" si="183">(1.000001018*(1-R323*R323))/(1+R323*COS(RADIANS(U323)))</f>
        <v>0.98860129960613141</v>
      </c>
      <c r="W323">
        <f t="shared" ref="W323:W366" si="184">T323-0.00569-0.00478*SIN(RADIANS(125.04-1934.136*N323))</f>
        <v>235.61312379161629</v>
      </c>
      <c r="X323">
        <f t="shared" ref="X323:X366" si="185">23+(26+((21.448-N323*(46.815+N323*(0.00059-N323*0.001813))))/60)/60</f>
        <v>23.436706022374693</v>
      </c>
      <c r="Y323">
        <f t="shared" ref="Y323:Y366" si="186">X323+0.00256*COS(RADIANS(125.04-1934.136*N323))</f>
        <v>23.436237087738135</v>
      </c>
      <c r="Z323">
        <f t="shared" ref="Z323:Z367" si="187">DEGREES(ATAN2(COS(RADIANS(W323)),COS(RADIANS(Y323))*SIN(RADIANS(W323))))</f>
        <v>-126.71974762246521</v>
      </c>
      <c r="AA323">
        <f t="shared" ref="AA323:AA366" si="188">DEGREES(ASIN(SIN(RADIANS(Y323))*SIN(RADIANS(W323))))</f>
        <v>-19.160918419246329</v>
      </c>
      <c r="AB323">
        <f t="shared" ref="AB323:AB366" si="189">TAN(RADIANS(Y323/2))*TAN(RADIANS(Y323/2))</f>
        <v>4.3022996720681037E-2</v>
      </c>
      <c r="AC323">
        <f t="shared" ref="AC323:AC366" si="190">4*DEGREES(AB323*SIN(2*RADIANS(P323))-2*R323*SIN(RADIANS(Q323))+4*R323*AB323*SIN(RADIANS(Q323))*COS(2*RADIANS(P323))-0.5*AB323*AB323*SIN(4*RADIANS(P323))-1.25*R323*R323*SIN(2*RADIANS(Q323)))</f>
        <v>14.965541800224335</v>
      </c>
      <c r="AD323">
        <f t="shared" ref="AD323:AD367" si="191">DEGREES(ACOS(COS(RADIANS(90.833))/(COS(RADIANS($B$2))*COS(RADIANS(AA323)))-TAN(RADIANS($B$2))*TAN(RADIANS(AA323))))</f>
        <v>78.887992557409021</v>
      </c>
      <c r="AE323" s="7">
        <f t="shared" ref="AE323:AE367" si="192">(720-4*$B$3-AC323+$B$4*60)/1440</f>
        <v>0.50627713486095527</v>
      </c>
      <c r="AF323">
        <f t="shared" si="168"/>
        <v>710.96092580022423</v>
      </c>
      <c r="AG323">
        <f t="shared" ref="AG323:AG366" si="193">IF(AF323/4&lt;0,AF323/4+180,AF323/4-180)</f>
        <v>-2.2597685499439422</v>
      </c>
      <c r="AH323">
        <f t="shared" si="169"/>
        <v>50.442683855179176</v>
      </c>
      <c r="AI323">
        <f t="shared" ref="AI323:AI366" si="194">90-AH323</f>
        <v>39.557316144820824</v>
      </c>
      <c r="AJ323">
        <f t="shared" ref="AJ323:AJ366" si="195">IF(AI323&gt;85,0,IF(AI323&gt;5,58.1/TAN(RADIANS(AI323))-0.07/POWER(TAN(RADIANS(AI323)),3)+0.000086/POWER(TAN(RADIANS(AI323)),5),IF(AI323&gt;-0.575,1735+AI323*(-518.2+AI323*(103.4+AI323*(-12.79+AI323*0.711))),-20.772/TAN(RADIANS(AI323)))))/3600</f>
        <v>1.9503744467649187E-2</v>
      </c>
      <c r="AK323">
        <f t="shared" ref="AK323:AK366" si="196">AI323+AJ323</f>
        <v>39.576819889288473</v>
      </c>
      <c r="AL323">
        <f t="shared" si="170"/>
        <v>177.23101228731821</v>
      </c>
    </row>
    <row r="324" spans="4:38" x14ac:dyDescent="0.25">
      <c r="D324" s="1">
        <f t="shared" ref="D324:D367" si="197">D323+1</f>
        <v>43788</v>
      </c>
      <c r="E324" s="11">
        <f t="shared" si="171"/>
        <v>0.14708573117066842</v>
      </c>
      <c r="F324" s="7">
        <f t="shared" si="165"/>
        <v>0.28774527939158734</v>
      </c>
      <c r="G324" s="7">
        <f t="shared" si="166"/>
        <v>0.72510708650791156</v>
      </c>
      <c r="H324">
        <f t="shared" si="167"/>
        <v>629.80100224750709</v>
      </c>
      <c r="I324">
        <f t="shared" si="172"/>
        <v>810.19899775249291</v>
      </c>
      <c r="J324" s="8">
        <f t="shared" si="173"/>
        <v>0.14065954822091892</v>
      </c>
      <c r="L324" s="7">
        <f t="shared" si="174"/>
        <v>0.5</v>
      </c>
      <c r="M324" s="2">
        <f t="shared" si="175"/>
        <v>2458806.7708333335</v>
      </c>
      <c r="N324" s="3">
        <f t="shared" si="176"/>
        <v>0.19881644992015027</v>
      </c>
      <c r="P324">
        <f t="shared" si="177"/>
        <v>238.01172397793471</v>
      </c>
      <c r="Q324">
        <f t="shared" si="178"/>
        <v>7514.732483079305</v>
      </c>
      <c r="R324">
        <f t="shared" si="179"/>
        <v>1.6700271344699546E-2</v>
      </c>
      <c r="S324">
        <f t="shared" si="180"/>
        <v>-1.379627147398268</v>
      </c>
      <c r="T324">
        <f t="shared" si="181"/>
        <v>236.63209683053643</v>
      </c>
      <c r="U324">
        <f t="shared" si="182"/>
        <v>7513.3528559319066</v>
      </c>
      <c r="V324">
        <f t="shared" si="183"/>
        <v>0.98839065478542065</v>
      </c>
      <c r="W324">
        <f t="shared" si="184"/>
        <v>236.62170690167906</v>
      </c>
      <c r="X324">
        <f t="shared" si="185"/>
        <v>23.436705666339861</v>
      </c>
      <c r="Y324">
        <f t="shared" si="186"/>
        <v>23.436239057866807</v>
      </c>
      <c r="Z324">
        <f t="shared" si="187"/>
        <v>-125.68113801456843</v>
      </c>
      <c r="AA324">
        <f t="shared" si="188"/>
        <v>-19.3978374275666</v>
      </c>
      <c r="AB324">
        <f t="shared" si="189"/>
        <v>4.302300415970902E-2</v>
      </c>
      <c r="AC324">
        <f t="shared" si="190"/>
        <v>14.750912552360644</v>
      </c>
      <c r="AD324">
        <f t="shared" si="191"/>
        <v>78.725125280938386</v>
      </c>
      <c r="AE324" s="7">
        <f t="shared" si="192"/>
        <v>0.5064261829497495</v>
      </c>
      <c r="AF324">
        <f t="shared" si="168"/>
        <v>710.74629655236072</v>
      </c>
      <c r="AG324">
        <f t="shared" si="193"/>
        <v>-2.3134258619098205</v>
      </c>
      <c r="AH324">
        <f t="shared" si="169"/>
        <v>50.681608828299986</v>
      </c>
      <c r="AI324">
        <f t="shared" si="194"/>
        <v>39.318391171700014</v>
      </c>
      <c r="AJ324">
        <f t="shared" si="195"/>
        <v>1.9669634224520748E-2</v>
      </c>
      <c r="AK324">
        <f t="shared" si="196"/>
        <v>39.338060805924535</v>
      </c>
      <c r="AL324">
        <f t="shared" si="170"/>
        <v>177.17904673226724</v>
      </c>
    </row>
    <row r="325" spans="4:38" x14ac:dyDescent="0.25">
      <c r="D325" s="1">
        <f t="shared" si="197"/>
        <v>43789</v>
      </c>
      <c r="E325" s="11">
        <f t="shared" si="171"/>
        <v>0.1474657329768212</v>
      </c>
      <c r="F325" s="7">
        <f t="shared" si="165"/>
        <v>0.28834666583954349</v>
      </c>
      <c r="G325" s="7">
        <f t="shared" si="166"/>
        <v>0.72482293438865431</v>
      </c>
      <c r="H325">
        <f t="shared" si="167"/>
        <v>628.52582671071957</v>
      </c>
      <c r="I325">
        <f t="shared" si="172"/>
        <v>811.47417328928043</v>
      </c>
      <c r="J325" s="8">
        <f t="shared" si="173"/>
        <v>0.1408809328627223</v>
      </c>
      <c r="L325" s="7">
        <f t="shared" si="174"/>
        <v>0.5</v>
      </c>
      <c r="M325" s="2">
        <f t="shared" si="175"/>
        <v>2458807.7708333335</v>
      </c>
      <c r="N325" s="3">
        <f t="shared" si="176"/>
        <v>0.19884382842802159</v>
      </c>
      <c r="P325">
        <f t="shared" si="177"/>
        <v>238.99737134140014</v>
      </c>
      <c r="Q325">
        <f t="shared" si="178"/>
        <v>7515.7180833593575</v>
      </c>
      <c r="R325">
        <f t="shared" si="179"/>
        <v>1.6700270192409782E-2</v>
      </c>
      <c r="S325">
        <f t="shared" si="180"/>
        <v>-1.3562641601536831</v>
      </c>
      <c r="T325">
        <f t="shared" si="181"/>
        <v>237.64110718124647</v>
      </c>
      <c r="U325">
        <f t="shared" si="182"/>
        <v>7514.3618191992036</v>
      </c>
      <c r="V325">
        <f t="shared" si="183"/>
        <v>0.98818348253604926</v>
      </c>
      <c r="W325">
        <f t="shared" si="184"/>
        <v>237.63071644917625</v>
      </c>
      <c r="X325">
        <f t="shared" si="185"/>
        <v>23.436705310305033</v>
      </c>
      <c r="Y325">
        <f t="shared" si="186"/>
        <v>23.436241028394051</v>
      </c>
      <c r="Z325">
        <f t="shared" si="187"/>
        <v>-124.63909657272342</v>
      </c>
      <c r="AA325">
        <f t="shared" si="188"/>
        <v>-19.628937956262295</v>
      </c>
      <c r="AB325">
        <f t="shared" si="189"/>
        <v>4.3023011600242647E-2</v>
      </c>
      <c r="AC325">
        <f t="shared" si="190"/>
        <v>14.522503835697622</v>
      </c>
      <c r="AD325">
        <f t="shared" si="191"/>
        <v>78.565728338839946</v>
      </c>
      <c r="AE325" s="7">
        <f t="shared" si="192"/>
        <v>0.5065848001140989</v>
      </c>
      <c r="AF325">
        <f t="shared" si="168"/>
        <v>710.51788783569759</v>
      </c>
      <c r="AG325">
        <f t="shared" si="193"/>
        <v>-2.3705280410756018</v>
      </c>
      <c r="AH325">
        <f t="shared" si="169"/>
        <v>50.9149010885059</v>
      </c>
      <c r="AI325">
        <f t="shared" si="194"/>
        <v>39.0850989114941</v>
      </c>
      <c r="AJ325">
        <f t="shared" si="195"/>
        <v>1.9833236360457189E-2</v>
      </c>
      <c r="AK325">
        <f t="shared" si="196"/>
        <v>39.104932147854555</v>
      </c>
      <c r="AL325">
        <f t="shared" si="170"/>
        <v>177.12310868964732</v>
      </c>
    </row>
    <row r="326" spans="4:38" x14ac:dyDescent="0.25">
      <c r="D326" s="1">
        <f t="shared" si="197"/>
        <v>43790</v>
      </c>
      <c r="E326" s="11">
        <f t="shared" si="171"/>
        <v>0.14785023564927841</v>
      </c>
      <c r="F326" s="7">
        <f t="shared" si="165"/>
        <v>0.28894759191820069</v>
      </c>
      <c r="G326" s="7">
        <f t="shared" si="166"/>
        <v>0.72455816684251162</v>
      </c>
      <c r="H326">
        <f t="shared" si="167"/>
        <v>627.27922789100762</v>
      </c>
      <c r="I326">
        <f t="shared" si="172"/>
        <v>812.72077210899238</v>
      </c>
      <c r="J326" s="8">
        <f t="shared" si="173"/>
        <v>0.14109735626892228</v>
      </c>
      <c r="L326" s="7">
        <f t="shared" si="174"/>
        <v>0.5</v>
      </c>
      <c r="M326" s="2">
        <f t="shared" si="175"/>
        <v>2458808.7708333335</v>
      </c>
      <c r="N326" s="3">
        <f t="shared" si="176"/>
        <v>0.19887120693589291</v>
      </c>
      <c r="P326">
        <f t="shared" si="177"/>
        <v>239.98301870486648</v>
      </c>
      <c r="Q326">
        <f t="shared" si="178"/>
        <v>7516.7036836394091</v>
      </c>
      <c r="R326">
        <f t="shared" si="179"/>
        <v>1.6700269040119831E-2</v>
      </c>
      <c r="S326">
        <f t="shared" si="180"/>
        <v>-1.3324816328095486</v>
      </c>
      <c r="T326">
        <f t="shared" si="181"/>
        <v>238.65053707205692</v>
      </c>
      <c r="U326">
        <f t="shared" si="182"/>
        <v>7515.3712020065996</v>
      </c>
      <c r="V326">
        <f t="shared" si="183"/>
        <v>0.98797984857006305</v>
      </c>
      <c r="W326">
        <f t="shared" si="184"/>
        <v>238.64014554078906</v>
      </c>
      <c r="X326">
        <f t="shared" si="185"/>
        <v>23.436704954270205</v>
      </c>
      <c r="Y326">
        <f t="shared" si="186"/>
        <v>23.436242999317873</v>
      </c>
      <c r="Z326">
        <f t="shared" si="187"/>
        <v>-123.59365691032035</v>
      </c>
      <c r="AA326">
        <f t="shared" si="188"/>
        <v>-19.8541174325829</v>
      </c>
      <c r="AB326">
        <f t="shared" si="189"/>
        <v>4.3023019042274437E-2</v>
      </c>
      <c r="AC326">
        <f t="shared" si="190"/>
        <v>14.280469692287294</v>
      </c>
      <c r="AD326">
        <f t="shared" si="191"/>
        <v>78.409903486375953</v>
      </c>
      <c r="AE326" s="7">
        <f t="shared" si="192"/>
        <v>0.50675287938035607</v>
      </c>
      <c r="AF326">
        <f t="shared" si="168"/>
        <v>710.27585369228723</v>
      </c>
      <c r="AG326">
        <f t="shared" si="193"/>
        <v>-2.431036576928193</v>
      </c>
      <c r="AH326">
        <f t="shared" si="169"/>
        <v>51.142465212753429</v>
      </c>
      <c r="AI326">
        <f t="shared" si="194"/>
        <v>38.857534787246571</v>
      </c>
      <c r="AJ326">
        <f t="shared" si="195"/>
        <v>1.9994395056400223E-2</v>
      </c>
      <c r="AK326">
        <f t="shared" si="196"/>
        <v>38.877529182302972</v>
      </c>
      <c r="AL326">
        <f t="shared" si="170"/>
        <v>177.06327548434729</v>
      </c>
    </row>
    <row r="327" spans="4:38" x14ac:dyDescent="0.25">
      <c r="D327" s="1">
        <f t="shared" si="197"/>
        <v>43791</v>
      </c>
      <c r="E327" s="11">
        <f t="shared" si="171"/>
        <v>0.1482389775093885</v>
      </c>
      <c r="F327" s="7">
        <f t="shared" si="165"/>
        <v>0.28954765440276015</v>
      </c>
      <c r="G327" s="7">
        <f t="shared" si="166"/>
        <v>0.72431294682927339</v>
      </c>
      <c r="H327">
        <f t="shared" si="167"/>
        <v>626.06202109417927</v>
      </c>
      <c r="I327">
        <f t="shared" si="172"/>
        <v>813.93797890582073</v>
      </c>
      <c r="J327" s="8">
        <f t="shared" si="173"/>
        <v>0.14130867689337165</v>
      </c>
      <c r="L327" s="7">
        <f t="shared" si="174"/>
        <v>0.5</v>
      </c>
      <c r="M327" s="2">
        <f t="shared" si="175"/>
        <v>2458809.7708333335</v>
      </c>
      <c r="N327" s="3">
        <f t="shared" si="176"/>
        <v>0.19889858544376424</v>
      </c>
      <c r="P327">
        <f t="shared" si="177"/>
        <v>240.96866606833282</v>
      </c>
      <c r="Q327">
        <f t="shared" si="178"/>
        <v>7517.6892839194588</v>
      </c>
      <c r="R327">
        <f t="shared" si="179"/>
        <v>1.670026788782969E-2</v>
      </c>
      <c r="S327">
        <f t="shared" si="180"/>
        <v>-1.3082866051366113</v>
      </c>
      <c r="T327">
        <f t="shared" si="181"/>
        <v>239.66037946319622</v>
      </c>
      <c r="U327">
        <f t="shared" si="182"/>
        <v>7516.3809973143225</v>
      </c>
      <c r="V327">
        <f t="shared" si="183"/>
        <v>0.98777981755686384</v>
      </c>
      <c r="W327">
        <f t="shared" si="184"/>
        <v>239.64998713674672</v>
      </c>
      <c r="X327">
        <f t="shared" si="185"/>
        <v>23.436704598235377</v>
      </c>
      <c r="Y327">
        <f t="shared" si="186"/>
        <v>23.436244970636288</v>
      </c>
      <c r="Z327">
        <f t="shared" si="187"/>
        <v>-122.54485732769332</v>
      </c>
      <c r="AA327">
        <f t="shared" si="188"/>
        <v>-20.073274720725461</v>
      </c>
      <c r="AB327">
        <f t="shared" si="189"/>
        <v>4.3023026485796874E-2</v>
      </c>
      <c r="AC327">
        <f t="shared" si="190"/>
        <v>14.02498311293574</v>
      </c>
      <c r="AD327">
        <f t="shared" si="191"/>
        <v>78.257752636772409</v>
      </c>
      <c r="AE327" s="7">
        <f t="shared" si="192"/>
        <v>0.50693030061601685</v>
      </c>
      <c r="AF327">
        <f t="shared" si="168"/>
        <v>710.02036711293567</v>
      </c>
      <c r="AG327">
        <f t="shared" si="193"/>
        <v>-2.4949082217660816</v>
      </c>
      <c r="AH327">
        <f t="shared" si="169"/>
        <v>51.364207479132773</v>
      </c>
      <c r="AI327">
        <f t="shared" si="194"/>
        <v>38.635792520867227</v>
      </c>
      <c r="AJ327">
        <f t="shared" si="195"/>
        <v>2.0152952428270875E-2</v>
      </c>
      <c r="AK327">
        <f t="shared" si="196"/>
        <v>38.655945473295496</v>
      </c>
      <c r="AL327">
        <f t="shared" si="170"/>
        <v>176.99962563193162</v>
      </c>
    </row>
    <row r="328" spans="4:38" x14ac:dyDescent="0.25">
      <c r="D328" s="1">
        <f t="shared" si="197"/>
        <v>43792</v>
      </c>
      <c r="E328" s="11">
        <f t="shared" si="171"/>
        <v>0.14863168377413449</v>
      </c>
      <c r="F328" s="7">
        <f t="shared" si="165"/>
        <v>0.29014643699491216</v>
      </c>
      <c r="G328" s="7">
        <f t="shared" si="166"/>
        <v>0.72408742411180149</v>
      </c>
      <c r="H328">
        <f t="shared" si="167"/>
        <v>624.87502144832069</v>
      </c>
      <c r="I328">
        <f t="shared" si="172"/>
        <v>815.12497855167931</v>
      </c>
      <c r="J328" s="8">
        <f t="shared" si="173"/>
        <v>0.14151475322077767</v>
      </c>
      <c r="L328" s="7">
        <f t="shared" si="174"/>
        <v>0.5</v>
      </c>
      <c r="M328" s="2">
        <f t="shared" si="175"/>
        <v>2458810.7708333335</v>
      </c>
      <c r="N328" s="3">
        <f t="shared" si="176"/>
        <v>0.19892596395163556</v>
      </c>
      <c r="P328">
        <f t="shared" si="177"/>
        <v>241.95431343179825</v>
      </c>
      <c r="Q328">
        <f t="shared" si="178"/>
        <v>7518.6748841995104</v>
      </c>
      <c r="R328">
        <f t="shared" si="179"/>
        <v>1.6700266735539357E-2</v>
      </c>
      <c r="S328">
        <f t="shared" si="180"/>
        <v>-1.2836862613054392</v>
      </c>
      <c r="T328">
        <f t="shared" si="181"/>
        <v>240.67062717049282</v>
      </c>
      <c r="U328">
        <f t="shared" si="182"/>
        <v>7517.3911979382046</v>
      </c>
      <c r="V328">
        <f t="shared" si="183"/>
        <v>0.98758345309860973</v>
      </c>
      <c r="W328">
        <f t="shared" si="184"/>
        <v>240.66023405287825</v>
      </c>
      <c r="X328">
        <f t="shared" si="185"/>
        <v>23.436704242200552</v>
      </c>
      <c r="Y328">
        <f t="shared" si="186"/>
        <v>23.43624694234731</v>
      </c>
      <c r="Z328">
        <f t="shared" si="187"/>
        <v>-121.49274084481539</v>
      </c>
      <c r="AA328">
        <f t="shared" si="188"/>
        <v>-20.286310232256028</v>
      </c>
      <c r="AB328">
        <f t="shared" si="189"/>
        <v>4.3023033930802444E-2</v>
      </c>
      <c r="AC328">
        <f t="shared" si="190"/>
        <v>13.756236003166165</v>
      </c>
      <c r="AD328">
        <f t="shared" si="191"/>
        <v>78.109377681040087</v>
      </c>
      <c r="AE328" s="7">
        <f t="shared" si="192"/>
        <v>0.50711693055335683</v>
      </c>
      <c r="AF328">
        <f t="shared" si="168"/>
        <v>709.75162000316618</v>
      </c>
      <c r="AG328">
        <f t="shared" si="193"/>
        <v>-2.5620949992084547</v>
      </c>
      <c r="AH328">
        <f t="shared" si="169"/>
        <v>51.580035932901346</v>
      </c>
      <c r="AI328">
        <f t="shared" si="194"/>
        <v>38.419964067098654</v>
      </c>
      <c r="AJ328">
        <f t="shared" si="195"/>
        <v>2.0308748808572634E-2</v>
      </c>
      <c r="AK328">
        <f t="shared" si="196"/>
        <v>38.440272815907228</v>
      </c>
      <c r="AL328">
        <f t="shared" si="170"/>
        <v>176.93223879199047</v>
      </c>
    </row>
    <row r="329" spans="4:38" x14ac:dyDescent="0.25">
      <c r="D329" s="1">
        <f t="shared" si="197"/>
        <v>43793</v>
      </c>
      <c r="E329" s="11">
        <f t="shared" si="171"/>
        <v>0.1490280668693803</v>
      </c>
      <c r="F329" s="7">
        <f t="shared" si="165"/>
        <v>0.29074351089795369</v>
      </c>
      <c r="G329" s="7">
        <f t="shared" si="166"/>
        <v>0.72388173478366014</v>
      </c>
      <c r="H329">
        <f t="shared" si="167"/>
        <v>623.7190423954172</v>
      </c>
      <c r="I329">
        <f t="shared" si="172"/>
        <v>816.2809576045828</v>
      </c>
      <c r="J329" s="8">
        <f t="shared" si="173"/>
        <v>0.14171544402857339</v>
      </c>
      <c r="L329" s="7">
        <f t="shared" si="174"/>
        <v>0.5</v>
      </c>
      <c r="M329" s="2">
        <f t="shared" si="175"/>
        <v>2458811.7708333335</v>
      </c>
      <c r="N329" s="3">
        <f t="shared" si="176"/>
        <v>0.19895334245950688</v>
      </c>
      <c r="P329">
        <f t="shared" si="177"/>
        <v>242.93996079526551</v>
      </c>
      <c r="Q329">
        <f t="shared" si="178"/>
        <v>7519.660484479562</v>
      </c>
      <c r="R329">
        <f t="shared" si="179"/>
        <v>1.6700265583248834E-2</v>
      </c>
      <c r="S329">
        <f t="shared" si="180"/>
        <v>-1.2586879277637588</v>
      </c>
      <c r="T329">
        <f t="shared" si="181"/>
        <v>241.68127286750175</v>
      </c>
      <c r="U329">
        <f t="shared" si="182"/>
        <v>7518.4017965517978</v>
      </c>
      <c r="V329">
        <f t="shared" si="183"/>
        <v>0.98739081770592207</v>
      </c>
      <c r="W329">
        <f t="shared" si="184"/>
        <v>241.67087896273944</v>
      </c>
      <c r="X329">
        <f t="shared" si="185"/>
        <v>23.436703886165724</v>
      </c>
      <c r="Y329">
        <f t="shared" si="186"/>
        <v>23.436248914448942</v>
      </c>
      <c r="Z329">
        <f t="shared" si="187"/>
        <v>-120.43735522449417</v>
      </c>
      <c r="AA329">
        <f t="shared" si="188"/>
        <v>-20.493126038275825</v>
      </c>
      <c r="AB329">
        <f t="shared" si="189"/>
        <v>4.3023041377283626E-2</v>
      </c>
      <c r="AC329">
        <f t="shared" si="190"/>
        <v>13.474439109238068</v>
      </c>
      <c r="AD329">
        <f t="shared" si="191"/>
        <v>77.964880299427151</v>
      </c>
      <c r="AE329" s="7">
        <f t="shared" si="192"/>
        <v>0.50731262284080691</v>
      </c>
      <c r="AF329">
        <f t="shared" si="168"/>
        <v>709.46982310923818</v>
      </c>
      <c r="AG329">
        <f t="shared" si="193"/>
        <v>-2.6325442226904556</v>
      </c>
      <c r="AH329">
        <f t="shared" si="169"/>
        <v>51.789860452772885</v>
      </c>
      <c r="AI329">
        <f t="shared" si="194"/>
        <v>38.210139547227115</v>
      </c>
      <c r="AJ329">
        <f t="shared" si="195"/>
        <v>2.0461623049587489E-2</v>
      </c>
      <c r="AK329">
        <f t="shared" si="196"/>
        <v>38.230601170276699</v>
      </c>
      <c r="AL329">
        <f t="shared" si="170"/>
        <v>176.86119571975496</v>
      </c>
    </row>
    <row r="330" spans="4:38" x14ac:dyDescent="0.25">
      <c r="D330" s="1">
        <f t="shared" si="197"/>
        <v>43794</v>
      </c>
      <c r="E330" s="11">
        <f t="shared" si="171"/>
        <v>0.14942782678221572</v>
      </c>
      <c r="F330" s="7">
        <f t="shared" si="165"/>
        <v>0.29133843544201599</v>
      </c>
      <c r="G330" s="7">
        <f t="shared" si="166"/>
        <v>0.72369600080281504</v>
      </c>
      <c r="H330">
        <f t="shared" si="167"/>
        <v>622.59489411955053</v>
      </c>
      <c r="I330">
        <f t="shared" si="172"/>
        <v>817.40510588044947</v>
      </c>
      <c r="J330" s="8">
        <f t="shared" si="173"/>
        <v>0.14191060865980026</v>
      </c>
      <c r="L330" s="7">
        <f t="shared" si="174"/>
        <v>0.5</v>
      </c>
      <c r="M330" s="2">
        <f t="shared" si="175"/>
        <v>2458812.7708333335</v>
      </c>
      <c r="N330" s="3">
        <f t="shared" si="176"/>
        <v>0.19898072096737821</v>
      </c>
      <c r="P330">
        <f t="shared" si="177"/>
        <v>243.92560815873367</v>
      </c>
      <c r="Q330">
        <f t="shared" si="178"/>
        <v>7520.6460847596109</v>
      </c>
      <c r="R330">
        <f t="shared" si="179"/>
        <v>1.6700264430958123E-2</v>
      </c>
      <c r="S330">
        <f t="shared" si="180"/>
        <v>-1.2332990710431915</v>
      </c>
      <c r="T330">
        <f t="shared" si="181"/>
        <v>242.69230908769049</v>
      </c>
      <c r="U330">
        <f t="shared" si="182"/>
        <v>7519.412785688568</v>
      </c>
      <c r="V330">
        <f t="shared" si="183"/>
        <v>0.98720197277390653</v>
      </c>
      <c r="W330">
        <f t="shared" si="184"/>
        <v>242.68191439979839</v>
      </c>
      <c r="X330">
        <f t="shared" si="185"/>
        <v>23.436703530130895</v>
      </c>
      <c r="Y330">
        <f t="shared" si="186"/>
        <v>23.436250886939202</v>
      </c>
      <c r="Z330">
        <f t="shared" si="187"/>
        <v>-119.3787529855705</v>
      </c>
      <c r="AA330">
        <f t="shared" si="188"/>
        <v>-20.693625983073193</v>
      </c>
      <c r="AB330">
        <f t="shared" si="189"/>
        <v>4.3023048825232946E-2</v>
      </c>
      <c r="AC330">
        <f t="shared" si="190"/>
        <v>13.179821903721727</v>
      </c>
      <c r="AD330">
        <f t="shared" si="191"/>
        <v>77.824361764943816</v>
      </c>
      <c r="AE330" s="7">
        <f t="shared" si="192"/>
        <v>0.50751721812241546</v>
      </c>
      <c r="AF330">
        <f t="shared" si="168"/>
        <v>709.17520590372169</v>
      </c>
      <c r="AG330">
        <f t="shared" si="193"/>
        <v>-2.7061985240695776</v>
      </c>
      <c r="AH330">
        <f t="shared" si="169"/>
        <v>51.99359281738792</v>
      </c>
      <c r="AI330">
        <f t="shared" si="194"/>
        <v>38.00640718261208</v>
      </c>
      <c r="AJ330">
        <f t="shared" si="195"/>
        <v>2.0611412847846615E-2</v>
      </c>
      <c r="AK330">
        <f t="shared" si="196"/>
        <v>38.027018595459928</v>
      </c>
      <c r="AL330">
        <f t="shared" si="170"/>
        <v>176.78657821625495</v>
      </c>
    </row>
    <row r="331" spans="4:38" x14ac:dyDescent="0.25">
      <c r="D331" s="1">
        <f t="shared" si="197"/>
        <v>43795</v>
      </c>
      <c r="E331" s="11">
        <f t="shared" si="171"/>
        <v>0.1498306514519557</v>
      </c>
      <c r="F331" s="7">
        <f t="shared" si="165"/>
        <v>0.29193075875824975</v>
      </c>
      <c r="G331" s="7">
        <f t="shared" si="166"/>
        <v>0.72353032953307361</v>
      </c>
      <c r="H331">
        <f t="shared" si="167"/>
        <v>621.50338191574633</v>
      </c>
      <c r="I331">
        <f t="shared" si="172"/>
        <v>818.49661808425367</v>
      </c>
      <c r="J331" s="8">
        <f t="shared" si="173"/>
        <v>0.14210010730629405</v>
      </c>
      <c r="L331" s="7">
        <f t="shared" si="174"/>
        <v>0.5</v>
      </c>
      <c r="M331" s="2">
        <f t="shared" si="175"/>
        <v>2458813.7708333335</v>
      </c>
      <c r="N331" s="3">
        <f t="shared" si="176"/>
        <v>0.19900809947524953</v>
      </c>
      <c r="P331">
        <f t="shared" si="177"/>
        <v>244.91125552220183</v>
      </c>
      <c r="Q331">
        <f t="shared" si="178"/>
        <v>7521.6316850396615</v>
      </c>
      <c r="R331">
        <f t="shared" si="179"/>
        <v>1.6700263278667221E-2</v>
      </c>
      <c r="S331">
        <f t="shared" si="180"/>
        <v>-1.2075272954952572</v>
      </c>
      <c r="T331">
        <f t="shared" si="181"/>
        <v>243.70372822670657</v>
      </c>
      <c r="U331">
        <f t="shared" si="182"/>
        <v>7520.4241577441662</v>
      </c>
      <c r="V331">
        <f t="shared" si="183"/>
        <v>0.98701697855851234</v>
      </c>
      <c r="W331">
        <f t="shared" si="184"/>
        <v>243.69333275970334</v>
      </c>
      <c r="X331">
        <f t="shared" si="185"/>
        <v>23.436703174096067</v>
      </c>
      <c r="Y331">
        <f t="shared" si="186"/>
        <v>23.436252859816101</v>
      </c>
      <c r="Z331">
        <f t="shared" si="187"/>
        <v>-118.31699140560566</v>
      </c>
      <c r="AA331">
        <f t="shared" si="188"/>
        <v>-20.887715798992982</v>
      </c>
      <c r="AB331">
        <f t="shared" si="189"/>
        <v>4.3023056274642847E-2</v>
      </c>
      <c r="AC331">
        <f t="shared" si="190"/>
        <v>12.872632430247164</v>
      </c>
      <c r="AD331">
        <f t="shared" si="191"/>
        <v>77.687922739468291</v>
      </c>
      <c r="AE331" s="7">
        <f t="shared" si="192"/>
        <v>0.50773054414566166</v>
      </c>
      <c r="AF331">
        <f t="shared" si="168"/>
        <v>708.86801643024705</v>
      </c>
      <c r="AG331">
        <f t="shared" si="193"/>
        <v>-2.7829958924382368</v>
      </c>
      <c r="AH331">
        <f t="shared" si="169"/>
        <v>52.19114677188972</v>
      </c>
      <c r="AI331">
        <f t="shared" si="194"/>
        <v>37.80885322811028</v>
      </c>
      <c r="AJ331">
        <f t="shared" si="195"/>
        <v>2.0757955089385539E-2</v>
      </c>
      <c r="AK331">
        <f t="shared" si="196"/>
        <v>37.829611183199667</v>
      </c>
      <c r="AL331">
        <f t="shared" si="170"/>
        <v>176.70846907728765</v>
      </c>
    </row>
    <row r="332" spans="4:38" x14ac:dyDescent="0.25">
      <c r="D332" s="1">
        <f t="shared" si="197"/>
        <v>43796</v>
      </c>
      <c r="E332" s="11">
        <f t="shared" si="171"/>
        <v>0.1502362171991381</v>
      </c>
      <c r="F332" s="7">
        <f t="shared" si="165"/>
        <v>0.29252001850049469</v>
      </c>
      <c r="G332" s="7">
        <f t="shared" si="166"/>
        <v>0.72338481329506832</v>
      </c>
      <c r="H332">
        <f t="shared" si="167"/>
        <v>620.44530450418608</v>
      </c>
      <c r="I332">
        <f t="shared" si="172"/>
        <v>819.55469549581392</v>
      </c>
      <c r="J332" s="8">
        <f t="shared" si="173"/>
        <v>0.14228380130135659</v>
      </c>
      <c r="L332" s="7">
        <f t="shared" si="174"/>
        <v>0.5</v>
      </c>
      <c r="M332" s="2">
        <f t="shared" si="175"/>
        <v>2458814.7708333335</v>
      </c>
      <c r="N332" s="3">
        <f t="shared" si="176"/>
        <v>0.19903547798312082</v>
      </c>
      <c r="P332">
        <f t="shared" si="177"/>
        <v>245.89690288566908</v>
      </c>
      <c r="Q332">
        <f t="shared" si="178"/>
        <v>7522.6172853197095</v>
      </c>
      <c r="R332">
        <f t="shared" si="179"/>
        <v>1.6700262126376129E-2</v>
      </c>
      <c r="S332">
        <f t="shared" si="180"/>
        <v>-1.181380340959074</v>
      </c>
      <c r="T332">
        <f t="shared" si="181"/>
        <v>244.71552254471001</v>
      </c>
      <c r="U332">
        <f t="shared" si="182"/>
        <v>7521.4359049787508</v>
      </c>
      <c r="V332">
        <f t="shared" si="183"/>
        <v>0.98683589415323725</v>
      </c>
      <c r="W332">
        <f t="shared" si="184"/>
        <v>244.70512630261493</v>
      </c>
      <c r="X332">
        <f t="shared" si="185"/>
        <v>23.436702818061242</v>
      </c>
      <c r="Y332">
        <f t="shared" si="186"/>
        <v>23.436254833077651</v>
      </c>
      <c r="Z332">
        <f t="shared" si="187"/>
        <v>-117.2521325126116</v>
      </c>
      <c r="AA332">
        <f t="shared" si="188"/>
        <v>-21.075303222229355</v>
      </c>
      <c r="AB332">
        <f t="shared" si="189"/>
        <v>4.3023063725505885E-2</v>
      </c>
      <c r="AC332">
        <f t="shared" si="190"/>
        <v>12.553137107194507</v>
      </c>
      <c r="AD332">
        <f t="shared" si="191"/>
        <v>77.55566306302326</v>
      </c>
      <c r="AE332" s="7">
        <f t="shared" si="192"/>
        <v>0.50795241589778151</v>
      </c>
      <c r="AF332">
        <f t="shared" si="168"/>
        <v>708.54852110719457</v>
      </c>
      <c r="AG332">
        <f t="shared" si="193"/>
        <v>-2.8628697232013565</v>
      </c>
      <c r="AH332">
        <f t="shared" si="169"/>
        <v>52.382438094511663</v>
      </c>
      <c r="AI332">
        <f t="shared" si="194"/>
        <v>37.617561905488337</v>
      </c>
      <c r="AJ332">
        <f t="shared" si="195"/>
        <v>2.0901086215101967E-2</v>
      </c>
      <c r="AK332">
        <f t="shared" si="196"/>
        <v>37.638462991703442</v>
      </c>
      <c r="AL332">
        <f t="shared" si="170"/>
        <v>176.6269520414686</v>
      </c>
    </row>
    <row r="333" spans="4:38" x14ac:dyDescent="0.25">
      <c r="D333" s="1">
        <f t="shared" si="197"/>
        <v>43797</v>
      </c>
      <c r="E333" s="11">
        <f t="shared" si="171"/>
        <v>0.15064418919168646</v>
      </c>
      <c r="F333" s="7">
        <f t="shared" si="165"/>
        <v>0.29310574261268096</v>
      </c>
      <c r="G333" s="7">
        <f t="shared" si="166"/>
        <v>0.72325952892870282</v>
      </c>
      <c r="H333">
        <f t="shared" si="167"/>
        <v>619.42145229507162</v>
      </c>
      <c r="I333">
        <f t="shared" si="172"/>
        <v>820.57854770492838</v>
      </c>
      <c r="J333" s="8">
        <f t="shared" si="173"/>
        <v>0.14246155342099451</v>
      </c>
      <c r="L333" s="7">
        <f t="shared" si="174"/>
        <v>0.5</v>
      </c>
      <c r="M333" s="2">
        <f t="shared" si="175"/>
        <v>2458815.7708333335</v>
      </c>
      <c r="N333" s="3">
        <f t="shared" si="176"/>
        <v>0.19906285649099215</v>
      </c>
      <c r="P333">
        <f t="shared" si="177"/>
        <v>246.88255024913815</v>
      </c>
      <c r="Q333">
        <f t="shared" si="178"/>
        <v>7523.6028855997602</v>
      </c>
      <c r="R333">
        <f t="shared" si="179"/>
        <v>1.6700260974084849E-2</v>
      </c>
      <c r="S333">
        <f t="shared" si="180"/>
        <v>-1.1548660803588098</v>
      </c>
      <c r="T333">
        <f t="shared" si="181"/>
        <v>245.72768416877935</v>
      </c>
      <c r="U333">
        <f t="shared" si="182"/>
        <v>7522.448019519401</v>
      </c>
      <c r="V333">
        <f t="shared" si="183"/>
        <v>0.98665877746619268</v>
      </c>
      <c r="W333">
        <f t="shared" si="184"/>
        <v>245.71728715561241</v>
      </c>
      <c r="X333">
        <f t="shared" si="185"/>
        <v>23.436702462026414</v>
      </c>
      <c r="Y333">
        <f t="shared" si="186"/>
        <v>23.436256806721858</v>
      </c>
      <c r="Z333">
        <f t="shared" si="187"/>
        <v>-116.18424306538483</v>
      </c>
      <c r="AA333">
        <f t="shared" si="188"/>
        <v>-21.256298109237104</v>
      </c>
      <c r="AB333">
        <f t="shared" si="189"/>
        <v>4.3023071177814468E-2</v>
      </c>
      <c r="AC333">
        <f t="shared" si="190"/>
        <v>12.221620490203595</v>
      </c>
      <c r="AD333">
        <f t="shared" si="191"/>
        <v>77.427681536883952</v>
      </c>
      <c r="AE333" s="7">
        <f t="shared" si="192"/>
        <v>0.50818263577069189</v>
      </c>
      <c r="AF333">
        <f t="shared" si="168"/>
        <v>708.21700449020364</v>
      </c>
      <c r="AG333">
        <f t="shared" si="193"/>
        <v>-2.9457488774490912</v>
      </c>
      <c r="AH333">
        <f t="shared" si="169"/>
        <v>52.567384663077675</v>
      </c>
      <c r="AI333">
        <f t="shared" si="194"/>
        <v>37.432615336922325</v>
      </c>
      <c r="AJ333">
        <f t="shared" si="195"/>
        <v>2.1040642605345099E-2</v>
      </c>
      <c r="AK333">
        <f t="shared" si="196"/>
        <v>37.453655979527667</v>
      </c>
      <c r="AL333">
        <f t="shared" si="170"/>
        <v>176.54211173762053</v>
      </c>
    </row>
    <row r="334" spans="4:38" x14ac:dyDescent="0.25">
      <c r="D334" s="1">
        <f t="shared" si="197"/>
        <v>43798</v>
      </c>
      <c r="E334" s="11">
        <f t="shared" si="171"/>
        <v>0.15105422194718177</v>
      </c>
      <c r="F334" s="7">
        <f t="shared" si="165"/>
        <v>0.2936874501398814</v>
      </c>
      <c r="G334" s="7">
        <f t="shared" si="166"/>
        <v>0.72315453736908286</v>
      </c>
      <c r="H334">
        <f t="shared" si="167"/>
        <v>618.43260561005013</v>
      </c>
      <c r="I334">
        <f t="shared" si="172"/>
        <v>821.56739438994987</v>
      </c>
      <c r="J334" s="8">
        <f t="shared" si="173"/>
        <v>0.14263322819269963</v>
      </c>
      <c r="L334" s="7">
        <f t="shared" si="174"/>
        <v>0.5</v>
      </c>
      <c r="M334" s="2">
        <f t="shared" si="175"/>
        <v>2458816.7708333335</v>
      </c>
      <c r="N334" s="3">
        <f t="shared" si="176"/>
        <v>0.19909023499886347</v>
      </c>
      <c r="P334">
        <f t="shared" si="177"/>
        <v>247.86819761260813</v>
      </c>
      <c r="Q334">
        <f t="shared" si="178"/>
        <v>7524.5884858798099</v>
      </c>
      <c r="R334">
        <f t="shared" si="179"/>
        <v>1.6700259821793378E-2</v>
      </c>
      <c r="S334">
        <f t="shared" si="180"/>
        <v>-1.1279925172349936</v>
      </c>
      <c r="T334">
        <f t="shared" si="181"/>
        <v>246.74020509537314</v>
      </c>
      <c r="U334">
        <f t="shared" si="182"/>
        <v>7523.4604933625751</v>
      </c>
      <c r="V334">
        <f t="shared" si="183"/>
        <v>0.98648568519755009</v>
      </c>
      <c r="W334">
        <f t="shared" si="184"/>
        <v>246.72980731515497</v>
      </c>
      <c r="X334">
        <f t="shared" si="185"/>
        <v>23.436702105991589</v>
      </c>
      <c r="Y334">
        <f t="shared" si="186"/>
        <v>23.436258780746734</v>
      </c>
      <c r="Z334">
        <f t="shared" si="187"/>
        <v>-115.11339452207082</v>
      </c>
      <c r="AA334">
        <f t="shared" si="188"/>
        <v>-21.430612553435928</v>
      </c>
      <c r="AB334">
        <f t="shared" si="189"/>
        <v>4.3023078631561164E-2</v>
      </c>
      <c r="AC334">
        <f t="shared" si="190"/>
        <v>11.878384993545797</v>
      </c>
      <c r="AD334">
        <f t="shared" si="191"/>
        <v>77.304075701256266</v>
      </c>
      <c r="AE334" s="7">
        <f t="shared" si="192"/>
        <v>0.50842099375448213</v>
      </c>
      <c r="AF334">
        <f t="shared" si="168"/>
        <v>707.87376899354581</v>
      </c>
      <c r="AG334">
        <f t="shared" si="193"/>
        <v>-3.0315577516135477</v>
      </c>
      <c r="AH334">
        <f t="shared" si="169"/>
        <v>52.745906521300753</v>
      </c>
      <c r="AI334">
        <f t="shared" si="194"/>
        <v>37.254093478699247</v>
      </c>
      <c r="AJ334">
        <f t="shared" si="195"/>
        <v>2.1176460982660624E-2</v>
      </c>
      <c r="AK334">
        <f t="shared" si="196"/>
        <v>37.275269939681905</v>
      </c>
      <c r="AL334">
        <f t="shared" si="170"/>
        <v>176.45403363177593</v>
      </c>
    </row>
    <row r="335" spans="4:38" x14ac:dyDescent="0.25">
      <c r="D335" s="1">
        <f t="shared" si="197"/>
        <v>43799</v>
      </c>
      <c r="E335" s="11">
        <f t="shared" si="171"/>
        <v>0.1514659598700259</v>
      </c>
      <c r="F335" s="7">
        <f t="shared" si="165"/>
        <v>0.29426465208067726</v>
      </c>
      <c r="G335" s="7">
        <f t="shared" si="166"/>
        <v>0.72306988323807186</v>
      </c>
      <c r="H335">
        <f t="shared" si="167"/>
        <v>617.47953286664813</v>
      </c>
      <c r="I335">
        <f t="shared" si="172"/>
        <v>822.52046713335187</v>
      </c>
      <c r="J335" s="8">
        <f t="shared" si="173"/>
        <v>0.14279869221065136</v>
      </c>
      <c r="L335" s="7">
        <f t="shared" si="174"/>
        <v>0.5</v>
      </c>
      <c r="M335" s="2">
        <f t="shared" si="175"/>
        <v>2458817.7708333335</v>
      </c>
      <c r="N335" s="3">
        <f t="shared" si="176"/>
        <v>0.19911761350673479</v>
      </c>
      <c r="P335">
        <f t="shared" si="177"/>
        <v>248.85384497607811</v>
      </c>
      <c r="Q335">
        <f t="shared" si="178"/>
        <v>7525.5740861598579</v>
      </c>
      <c r="R335">
        <f t="shared" si="179"/>
        <v>1.6700258669501717E-2</v>
      </c>
      <c r="S335">
        <f t="shared" si="180"/>
        <v>-1.1007677832069991</v>
      </c>
      <c r="T335">
        <f t="shared" si="181"/>
        <v>247.7530771928711</v>
      </c>
      <c r="U335">
        <f t="shared" si="182"/>
        <v>7524.4733183766512</v>
      </c>
      <c r="V335">
        <f t="shared" si="183"/>
        <v>0.98631667281737134</v>
      </c>
      <c r="W335">
        <f t="shared" si="184"/>
        <v>247.74267864962297</v>
      </c>
      <c r="X335">
        <f t="shared" si="185"/>
        <v>23.436701749956761</v>
      </c>
      <c r="Y335">
        <f t="shared" si="186"/>
        <v>23.436260755150286</v>
      </c>
      <c r="Z335">
        <f t="shared" si="187"/>
        <v>-114.03966299658295</v>
      </c>
      <c r="AA335">
        <f t="shared" si="188"/>
        <v>-21.598161001875496</v>
      </c>
      <c r="AB335">
        <f t="shared" si="189"/>
        <v>4.3023086086738389E-2</v>
      </c>
      <c r="AC335">
        <f t="shared" si="190"/>
        <v>11.523750570500599</v>
      </c>
      <c r="AD335">
        <f t="shared" si="191"/>
        <v>77.184941608331016</v>
      </c>
      <c r="AE335" s="7">
        <f t="shared" si="192"/>
        <v>0.50866726765937453</v>
      </c>
      <c r="AF335">
        <f t="shared" si="168"/>
        <v>707.51913457050068</v>
      </c>
      <c r="AG335">
        <f t="shared" si="193"/>
        <v>-3.1202163573748294</v>
      </c>
      <c r="AH335">
        <f t="shared" si="169"/>
        <v>52.917925944762956</v>
      </c>
      <c r="AI335">
        <f t="shared" si="194"/>
        <v>37.082074055237044</v>
      </c>
      <c r="AJ335">
        <f t="shared" si="195"/>
        <v>2.1308378831418999E-2</v>
      </c>
      <c r="AK335">
        <f t="shared" si="196"/>
        <v>37.103382434068465</v>
      </c>
      <c r="AL335">
        <f t="shared" si="170"/>
        <v>176.36280397403107</v>
      </c>
    </row>
    <row r="336" spans="4:38" x14ac:dyDescent="0.25">
      <c r="D336" s="1">
        <f t="shared" si="197"/>
        <v>43800</v>
      </c>
      <c r="E336" s="11">
        <f t="shared" si="171"/>
        <v>0.151879037822055</v>
      </c>
      <c r="F336" s="7">
        <f t="shared" si="165"/>
        <v>0.29483685227817291</v>
      </c>
      <c r="G336" s="7">
        <f t="shared" si="166"/>
        <v>0.72300559445370138</v>
      </c>
      <c r="H336">
        <f t="shared" si="167"/>
        <v>616.56298873276091</v>
      </c>
      <c r="I336">
        <f t="shared" si="172"/>
        <v>823.43701126723909</v>
      </c>
      <c r="J336" s="8">
        <f t="shared" si="173"/>
        <v>0.14295781445611791</v>
      </c>
      <c r="L336" s="7">
        <f t="shared" si="174"/>
        <v>0.5</v>
      </c>
      <c r="M336" s="2">
        <f t="shared" si="175"/>
        <v>2458818.7708333335</v>
      </c>
      <c r="N336" s="3">
        <f t="shared" si="176"/>
        <v>0.19914499201460611</v>
      </c>
      <c r="P336">
        <f t="shared" si="177"/>
        <v>249.839492339549</v>
      </c>
      <c r="Q336">
        <f t="shared" si="178"/>
        <v>7526.5596864399076</v>
      </c>
      <c r="R336">
        <f t="shared" si="179"/>
        <v>1.6700257517209865E-2</v>
      </c>
      <c r="S336">
        <f t="shared" si="180"/>
        <v>-1.0732001353704601</v>
      </c>
      <c r="T336">
        <f t="shared" si="181"/>
        <v>248.76629220417854</v>
      </c>
      <c r="U336">
        <f t="shared" si="182"/>
        <v>7525.4864863045368</v>
      </c>
      <c r="V336">
        <f t="shared" si="183"/>
        <v>0.98615179454384394</v>
      </c>
      <c r="W336">
        <f t="shared" si="184"/>
        <v>248.75589290192238</v>
      </c>
      <c r="X336">
        <f t="shared" si="185"/>
        <v>23.436701393921936</v>
      </c>
      <c r="Y336">
        <f t="shared" si="186"/>
        <v>23.436262729930533</v>
      </c>
      <c r="Z336">
        <f t="shared" si="187"/>
        <v>-112.9631292025898</v>
      </c>
      <c r="AA336">
        <f t="shared" si="188"/>
        <v>-21.758860371508895</v>
      </c>
      <c r="AB336">
        <f t="shared" si="189"/>
        <v>4.3023093543338664E-2</v>
      </c>
      <c r="AC336">
        <f t="shared" si="190"/>
        <v>11.158054353050478</v>
      </c>
      <c r="AD336">
        <f t="shared" si="191"/>
        <v>77.070373591595114</v>
      </c>
      <c r="AE336" s="7">
        <f t="shared" si="192"/>
        <v>0.50892122336593715</v>
      </c>
      <c r="AF336">
        <f t="shared" si="168"/>
        <v>707.15343835305043</v>
      </c>
      <c r="AG336">
        <f t="shared" si="193"/>
        <v>-3.2116404117373918</v>
      </c>
      <c r="AH336">
        <f t="shared" si="169"/>
        <v>53.083367506442258</v>
      </c>
      <c r="AI336">
        <f t="shared" si="194"/>
        <v>36.916632493557742</v>
      </c>
      <c r="AJ336">
        <f t="shared" si="195"/>
        <v>2.143623483284306E-2</v>
      </c>
      <c r="AK336">
        <f t="shared" si="196"/>
        <v>36.938068728390583</v>
      </c>
      <c r="AL336">
        <f t="shared" si="170"/>
        <v>176.26850974548847</v>
      </c>
    </row>
    <row r="337" spans="4:38" x14ac:dyDescent="0.25">
      <c r="D337" s="1">
        <f t="shared" si="197"/>
        <v>43801</v>
      </c>
      <c r="E337" s="11">
        <f t="shared" si="171"/>
        <v>0.1522930817249869</v>
      </c>
      <c r="F337" s="7">
        <f t="shared" si="165"/>
        <v>0.2954035483467275</v>
      </c>
      <c r="G337" s="7">
        <f t="shared" si="166"/>
        <v>0.72296168185976517</v>
      </c>
      <c r="H337">
        <f t="shared" si="167"/>
        <v>615.68371225877422</v>
      </c>
      <c r="I337">
        <f t="shared" si="172"/>
        <v>824.31628774122578</v>
      </c>
      <c r="J337" s="8">
        <f t="shared" si="173"/>
        <v>0.1431104666217406</v>
      </c>
      <c r="L337" s="7">
        <f t="shared" si="174"/>
        <v>0.5</v>
      </c>
      <c r="M337" s="2">
        <f t="shared" si="175"/>
        <v>2458819.7708333335</v>
      </c>
      <c r="N337" s="3">
        <f t="shared" si="176"/>
        <v>0.19917237052247744</v>
      </c>
      <c r="P337">
        <f t="shared" si="177"/>
        <v>250.82513970301989</v>
      </c>
      <c r="Q337">
        <f t="shared" si="178"/>
        <v>7527.5452867199565</v>
      </c>
      <c r="R337">
        <f t="shared" si="179"/>
        <v>1.6700256364917822E-2</v>
      </c>
      <c r="S337">
        <f t="shared" si="180"/>
        <v>-1.0452979536291915</v>
      </c>
      <c r="T337">
        <f t="shared" si="181"/>
        <v>249.7798417493907</v>
      </c>
      <c r="U337">
        <f t="shared" si="182"/>
        <v>7526.4999887663271</v>
      </c>
      <c r="V337">
        <f t="shared" si="183"/>
        <v>0.98599110332193862</v>
      </c>
      <c r="W337">
        <f t="shared" si="184"/>
        <v>249.76944169214909</v>
      </c>
      <c r="X337">
        <f t="shared" si="185"/>
        <v>23.436701037887108</v>
      </c>
      <c r="Y337">
        <f t="shared" si="186"/>
        <v>23.43626470508547</v>
      </c>
      <c r="Z337">
        <f t="shared" si="187"/>
        <v>-111.88387838482311</v>
      </c>
      <c r="AA337">
        <f t="shared" si="188"/>
        <v>-21.9126301647124</v>
      </c>
      <c r="AB337">
        <f t="shared" si="189"/>
        <v>4.3023101001354452E-2</v>
      </c>
      <c r="AC337">
        <f t="shared" si="190"/>
        <v>10.78165025132513</v>
      </c>
      <c r="AD337">
        <f t="shared" si="191"/>
        <v>76.960464032346778</v>
      </c>
      <c r="AE337" s="7">
        <f t="shared" si="192"/>
        <v>0.50918261510324636</v>
      </c>
      <c r="AF337">
        <f t="shared" si="168"/>
        <v>706.77703425132518</v>
      </c>
      <c r="AG337">
        <f t="shared" si="193"/>
        <v>-3.3057414371687059</v>
      </c>
      <c r="AH337">
        <f t="shared" si="169"/>
        <v>53.242158141642939</v>
      </c>
      <c r="AI337">
        <f t="shared" si="194"/>
        <v>36.757841858357061</v>
      </c>
      <c r="AJ337">
        <f t="shared" si="195"/>
        <v>2.1559869313747683E-2</v>
      </c>
      <c r="AK337">
        <f t="shared" si="196"/>
        <v>36.779401727670809</v>
      </c>
      <c r="AL337">
        <f t="shared" si="170"/>
        <v>176.17123860553295</v>
      </c>
    </row>
    <row r="338" spans="4:38" x14ac:dyDescent="0.25">
      <c r="D338" s="1">
        <f t="shared" si="197"/>
        <v>43802</v>
      </c>
      <c r="E338" s="11">
        <f t="shared" si="171"/>
        <v>0.15270770919291154</v>
      </c>
      <c r="F338" s="7">
        <f t="shared" si="165"/>
        <v>0.29596423263121507</v>
      </c>
      <c r="G338" s="7">
        <f t="shared" si="166"/>
        <v>0.72293813887800096</v>
      </c>
      <c r="H338">
        <f t="shared" si="167"/>
        <v>614.84242499537163</v>
      </c>
      <c r="I338">
        <f t="shared" si="172"/>
        <v>825.15757500462837</v>
      </c>
      <c r="J338" s="8">
        <f t="shared" si="173"/>
        <v>0.14325652343830353</v>
      </c>
      <c r="L338" s="7">
        <f t="shared" si="174"/>
        <v>0.5</v>
      </c>
      <c r="M338" s="2">
        <f t="shared" si="175"/>
        <v>2458820.7708333335</v>
      </c>
      <c r="N338" s="3">
        <f t="shared" si="176"/>
        <v>0.19919974903034876</v>
      </c>
      <c r="P338">
        <f t="shared" si="177"/>
        <v>251.81078706648987</v>
      </c>
      <c r="Q338">
        <f t="shared" si="178"/>
        <v>7528.5308870000044</v>
      </c>
      <c r="R338">
        <f t="shared" si="179"/>
        <v>1.6700255212625591E-2</v>
      </c>
      <c r="S338">
        <f t="shared" si="180"/>
        <v>-1.0170697379625775</v>
      </c>
      <c r="T338">
        <f t="shared" si="181"/>
        <v>250.79371732852729</v>
      </c>
      <c r="U338">
        <f t="shared" si="182"/>
        <v>7527.5138172620418</v>
      </c>
      <c r="V338">
        <f t="shared" si="183"/>
        <v>0.98583465080248966</v>
      </c>
      <c r="W338">
        <f t="shared" si="184"/>
        <v>250.78331652032347</v>
      </c>
      <c r="X338">
        <f t="shared" si="185"/>
        <v>23.436700681852283</v>
      </c>
      <c r="Y338">
        <f t="shared" si="186"/>
        <v>23.436266680613116</v>
      </c>
      <c r="Z338">
        <f t="shared" si="187"/>
        <v>-110.80200023749856</v>
      </c>
      <c r="AA338">
        <f t="shared" si="188"/>
        <v>-22.059392583682609</v>
      </c>
      <c r="AB338">
        <f t="shared" si="189"/>
        <v>4.3023108460778253E-2</v>
      </c>
      <c r="AC338">
        <f t="shared" si="190"/>
        <v>10.394908513364468</v>
      </c>
      <c r="AD338">
        <f t="shared" si="191"/>
        <v>76.855303124421454</v>
      </c>
      <c r="AE338" s="7">
        <f t="shared" si="192"/>
        <v>0.50945118575460802</v>
      </c>
      <c r="AF338">
        <f t="shared" si="168"/>
        <v>706.39029251336456</v>
      </c>
      <c r="AG338">
        <f t="shared" si="193"/>
        <v>-3.4024268716588608</v>
      </c>
      <c r="AH338">
        <f t="shared" si="169"/>
        <v>53.394227212181256</v>
      </c>
      <c r="AI338">
        <f t="shared" si="194"/>
        <v>36.605772787818744</v>
      </c>
      <c r="AJ338">
        <f t="shared" si="195"/>
        <v>2.1679124707106267E-2</v>
      </c>
      <c r="AK338">
        <f t="shared" si="196"/>
        <v>36.627451912525849</v>
      </c>
      <c r="AL338">
        <f t="shared" si="170"/>
        <v>176.07107883962544</v>
      </c>
    </row>
    <row r="339" spans="4:38" x14ac:dyDescent="0.25">
      <c r="D339" s="1">
        <f t="shared" si="197"/>
        <v>43803</v>
      </c>
      <c r="E339" s="11">
        <f t="shared" si="171"/>
        <v>0.15312253019284566</v>
      </c>
      <c r="F339" s="7">
        <f t="shared" si="165"/>
        <v>0.29651839319535167</v>
      </c>
      <c r="G339" s="7">
        <f t="shared" si="166"/>
        <v>0.72293494118532764</v>
      </c>
      <c r="H339">
        <f t="shared" si="167"/>
        <v>614.03982910556545</v>
      </c>
      <c r="I339">
        <f t="shared" si="172"/>
        <v>825.96017089443455</v>
      </c>
      <c r="J339" s="8">
        <f t="shared" si="173"/>
        <v>0.14339586300250601</v>
      </c>
      <c r="L339" s="7">
        <f t="shared" si="174"/>
        <v>0.5</v>
      </c>
      <c r="M339" s="2">
        <f t="shared" si="175"/>
        <v>2458821.7708333335</v>
      </c>
      <c r="N339" s="3">
        <f t="shared" si="176"/>
        <v>0.19922712753822008</v>
      </c>
      <c r="P339">
        <f t="shared" si="177"/>
        <v>252.79643442996166</v>
      </c>
      <c r="Q339">
        <f t="shared" si="178"/>
        <v>7529.5164872800533</v>
      </c>
      <c r="R339">
        <f t="shared" si="179"/>
        <v>1.670025406033317E-2</v>
      </c>
      <c r="S339">
        <f t="shared" si="180"/>
        <v>-0.98852410563003823</v>
      </c>
      <c r="T339">
        <f t="shared" si="181"/>
        <v>251.80791032433163</v>
      </c>
      <c r="U339">
        <f t="shared" si="182"/>
        <v>7528.5279631744233</v>
      </c>
      <c r="V339">
        <f t="shared" si="183"/>
        <v>0.98568248732172548</v>
      </c>
      <c r="W339">
        <f t="shared" si="184"/>
        <v>251.79750876918945</v>
      </c>
      <c r="X339">
        <f t="shared" si="185"/>
        <v>23.436700325817458</v>
      </c>
      <c r="Y339">
        <f t="shared" si="186"/>
        <v>23.43626865651148</v>
      </c>
      <c r="Z339">
        <f t="shared" si="187"/>
        <v>-109.71758880971981</v>
      </c>
      <c r="AA339">
        <f t="shared" si="188"/>
        <v>-22.199072643329856</v>
      </c>
      <c r="AB339">
        <f t="shared" si="189"/>
        <v>4.3023115921602559E-2</v>
      </c>
      <c r="AC339">
        <f t="shared" si="190"/>
        <v>9.9982152459108384</v>
      </c>
      <c r="AD339">
        <f t="shared" si="191"/>
        <v>76.754978638195681</v>
      </c>
      <c r="AE339" s="7">
        <f t="shared" si="192"/>
        <v>0.50972666719033966</v>
      </c>
      <c r="AF339">
        <f t="shared" si="168"/>
        <v>705.9935992459109</v>
      </c>
      <c r="AG339">
        <f t="shared" si="193"/>
        <v>-3.5016001885222749</v>
      </c>
      <c r="AH339">
        <f t="shared" si="169"/>
        <v>53.539506569663594</v>
      </c>
      <c r="AI339">
        <f t="shared" si="194"/>
        <v>36.460493430336406</v>
      </c>
      <c r="AJ339">
        <f t="shared" si="195"/>
        <v>2.1793846022359474E-2</v>
      </c>
      <c r="AK339">
        <f t="shared" si="196"/>
        <v>36.482287276358768</v>
      </c>
      <c r="AL339">
        <f t="shared" si="170"/>
        <v>175.96811930782906</v>
      </c>
    </row>
    <row r="340" spans="4:38" x14ac:dyDescent="0.25">
      <c r="D340" s="1">
        <f t="shared" si="197"/>
        <v>43804</v>
      </c>
      <c r="E340" s="11">
        <f t="shared" si="171"/>
        <v>0.15353714773121577</v>
      </c>
      <c r="F340" s="7">
        <f t="shared" si="165"/>
        <v>0.29706551483540061</v>
      </c>
      <c r="G340" s="7">
        <f t="shared" si="166"/>
        <v>0.72295204641866129</v>
      </c>
      <c r="H340">
        <f t="shared" si="167"/>
        <v>613.27660547989535</v>
      </c>
      <c r="I340">
        <f t="shared" si="172"/>
        <v>826.72339452010465</v>
      </c>
      <c r="J340" s="8">
        <f t="shared" si="173"/>
        <v>0.14352836710418485</v>
      </c>
      <c r="L340" s="7">
        <f t="shared" si="174"/>
        <v>0.5</v>
      </c>
      <c r="M340" s="2">
        <f t="shared" si="175"/>
        <v>2458822.7708333335</v>
      </c>
      <c r="N340" s="3">
        <f t="shared" si="176"/>
        <v>0.19925450604609141</v>
      </c>
      <c r="P340">
        <f t="shared" si="177"/>
        <v>253.78208179343346</v>
      </c>
      <c r="Q340">
        <f t="shared" si="178"/>
        <v>7530.5020875601022</v>
      </c>
      <c r="R340">
        <f t="shared" si="179"/>
        <v>1.6700252908040558E-2</v>
      </c>
      <c r="S340">
        <f t="shared" si="180"/>
        <v>-0.95966978831369099</v>
      </c>
      <c r="T340">
        <f t="shared" si="181"/>
        <v>252.82241200511976</v>
      </c>
      <c r="U340">
        <f t="shared" si="182"/>
        <v>7529.5424177717887</v>
      </c>
      <c r="V340">
        <f t="shared" si="183"/>
        <v>0.98553466188125416</v>
      </c>
      <c r="W340">
        <f t="shared" si="184"/>
        <v>252.81200970706374</v>
      </c>
      <c r="X340">
        <f t="shared" si="185"/>
        <v>23.436699969782634</v>
      </c>
      <c r="Y340">
        <f t="shared" si="186"/>
        <v>23.436270632778562</v>
      </c>
      <c r="Z340">
        <f t="shared" si="187"/>
        <v>-108.63074239780714</v>
      </c>
      <c r="AA340">
        <f t="shared" si="188"/>
        <v>-22.331598282280719</v>
      </c>
      <c r="AB340">
        <f t="shared" si="189"/>
        <v>4.3023123383819813E-2</v>
      </c>
      <c r="AC340">
        <f t="shared" si="190"/>
        <v>9.591971897075485</v>
      </c>
      <c r="AD340">
        <f t="shared" si="191"/>
        <v>76.659575684986919</v>
      </c>
      <c r="AE340" s="7">
        <f t="shared" si="192"/>
        <v>0.51000878062703092</v>
      </c>
      <c r="AF340">
        <f t="shared" si="168"/>
        <v>705.58735589707544</v>
      </c>
      <c r="AG340">
        <f t="shared" si="193"/>
        <v>-3.6031610257311399</v>
      </c>
      <c r="AH340">
        <f t="shared" si="169"/>
        <v>53.677930617687629</v>
      </c>
      <c r="AI340">
        <f t="shared" si="194"/>
        <v>36.322069382312371</v>
      </c>
      <c r="AJ340">
        <f t="shared" si="195"/>
        <v>2.1903881323196872E-2</v>
      </c>
      <c r="AK340">
        <f t="shared" si="196"/>
        <v>36.343973263635569</v>
      </c>
      <c r="AL340">
        <f t="shared" si="170"/>
        <v>175.8624493942267</v>
      </c>
    </row>
    <row r="341" spans="4:38" x14ac:dyDescent="0.25">
      <c r="D341" s="1">
        <f t="shared" si="197"/>
        <v>43805</v>
      </c>
      <c r="E341" s="11">
        <f t="shared" si="171"/>
        <v>0.15395115856398714</v>
      </c>
      <c r="F341" s="7">
        <f t="shared" si="165"/>
        <v>0.29760508011536529</v>
      </c>
      <c r="G341" s="7">
        <f t="shared" si="166"/>
        <v>0.72298939390985284</v>
      </c>
      <c r="H341">
        <f t="shared" si="167"/>
        <v>612.5534118640619</v>
      </c>
      <c r="I341">
        <f t="shared" si="172"/>
        <v>827.4465881359381</v>
      </c>
      <c r="J341" s="8">
        <f t="shared" si="173"/>
        <v>0.14365392155137816</v>
      </c>
      <c r="L341" s="7">
        <f t="shared" si="174"/>
        <v>0.5</v>
      </c>
      <c r="M341" s="2">
        <f t="shared" si="175"/>
        <v>2458823.7708333335</v>
      </c>
      <c r="N341" s="3">
        <f t="shared" si="176"/>
        <v>0.19928188455396273</v>
      </c>
      <c r="P341">
        <f t="shared" si="177"/>
        <v>254.76772915690617</v>
      </c>
      <c r="Q341">
        <f t="shared" si="178"/>
        <v>7531.4876878401492</v>
      </c>
      <c r="R341">
        <f t="shared" si="179"/>
        <v>1.6700251755747759E-2</v>
      </c>
      <c r="S341">
        <f t="shared" si="180"/>
        <v>-0.93051562920007169</v>
      </c>
      <c r="T341">
        <f t="shared" si="181"/>
        <v>253.8372135277061</v>
      </c>
      <c r="U341">
        <f t="shared" si="182"/>
        <v>7530.5571722109489</v>
      </c>
      <c r="V341">
        <f t="shared" si="183"/>
        <v>0.98539122212851948</v>
      </c>
      <c r="W341">
        <f t="shared" si="184"/>
        <v>253.82681049076137</v>
      </c>
      <c r="X341">
        <f t="shared" si="185"/>
        <v>23.436699613747805</v>
      </c>
      <c r="Y341">
        <f t="shared" si="186"/>
        <v>23.436272609412374</v>
      </c>
      <c r="Z341">
        <f t="shared" si="187"/>
        <v>-107.54156342451716</v>
      </c>
      <c r="AA341">
        <f t="shared" si="188"/>
        <v>-22.456900471602989</v>
      </c>
      <c r="AB341">
        <f t="shared" si="189"/>
        <v>4.3023130847422493E-2</v>
      </c>
      <c r="AC341">
        <f t="shared" si="190"/>
        <v>9.1765947018429621</v>
      </c>
      <c r="AD341">
        <f t="shared" si="191"/>
        <v>76.569176483007737</v>
      </c>
      <c r="AE341" s="7">
        <f t="shared" si="192"/>
        <v>0.51029723701260898</v>
      </c>
      <c r="AF341">
        <f t="shared" si="168"/>
        <v>705.17197870184305</v>
      </c>
      <c r="AG341">
        <f t="shared" si="193"/>
        <v>-3.7070053245392387</v>
      </c>
      <c r="AH341">
        <f t="shared" si="169"/>
        <v>53.809436372794423</v>
      </c>
      <c r="AI341">
        <f t="shared" si="194"/>
        <v>36.190563627205577</v>
      </c>
      <c r="AJ341">
        <f t="shared" si="195"/>
        <v>2.2009082210371688E-2</v>
      </c>
      <c r="AK341">
        <f t="shared" si="196"/>
        <v>36.212572709415952</v>
      </c>
      <c r="AL341">
        <f t="shared" si="170"/>
        <v>175.75415895738752</v>
      </c>
    </row>
    <row r="342" spans="4:38" x14ac:dyDescent="0.25">
      <c r="D342" s="1">
        <f t="shared" si="197"/>
        <v>43806</v>
      </c>
      <c r="E342" s="11">
        <f t="shared" si="171"/>
        <v>0.15436415392800779</v>
      </c>
      <c r="F342" s="7">
        <f t="shared" si="165"/>
        <v>0.29813657041957142</v>
      </c>
      <c r="G342" s="7">
        <f t="shared" si="166"/>
        <v>0.72304690445331676</v>
      </c>
      <c r="H342">
        <f t="shared" si="167"/>
        <v>611.87088100859341</v>
      </c>
      <c r="I342">
        <f t="shared" si="172"/>
        <v>828.12911899140659</v>
      </c>
      <c r="J342" s="8">
        <f t="shared" si="173"/>
        <v>0.14377241649156364</v>
      </c>
      <c r="L342" s="7">
        <f t="shared" si="174"/>
        <v>0.5</v>
      </c>
      <c r="M342" s="2">
        <f t="shared" si="175"/>
        <v>2458824.7708333335</v>
      </c>
      <c r="N342" s="3">
        <f t="shared" si="176"/>
        <v>0.19930926306183405</v>
      </c>
      <c r="P342">
        <f t="shared" si="177"/>
        <v>255.75337652037979</v>
      </c>
      <c r="Q342">
        <f t="shared" si="178"/>
        <v>7532.4732881201971</v>
      </c>
      <c r="R342">
        <f t="shared" si="179"/>
        <v>1.6700250603454769E-2</v>
      </c>
      <c r="S342">
        <f t="shared" si="180"/>
        <v>-0.90107058000186757</v>
      </c>
      <c r="T342">
        <f t="shared" si="181"/>
        <v>254.85230594037793</v>
      </c>
      <c r="U342">
        <f t="shared" si="182"/>
        <v>7531.5722175401952</v>
      </c>
      <c r="V342">
        <f t="shared" si="183"/>
        <v>0.98525221433773735</v>
      </c>
      <c r="W342">
        <f t="shared" si="184"/>
        <v>254.84190216857027</v>
      </c>
      <c r="X342">
        <f t="shared" si="185"/>
        <v>23.436699257712981</v>
      </c>
      <c r="Y342">
        <f t="shared" si="186"/>
        <v>23.436274586410924</v>
      </c>
      <c r="Z342">
        <f t="shared" si="187"/>
        <v>-106.45015830524459</v>
      </c>
      <c r="AA342">
        <f t="shared" si="188"/>
        <v>-22.574913320857405</v>
      </c>
      <c r="AB342">
        <f t="shared" si="189"/>
        <v>4.302313831240312E-2</v>
      </c>
      <c r="AC342">
        <f t="shared" si="190"/>
        <v>8.7525140915205206</v>
      </c>
      <c r="AD342">
        <f t="shared" si="191"/>
        <v>76.483860126074177</v>
      </c>
      <c r="AE342" s="7">
        <f t="shared" si="192"/>
        <v>0.51059173743644415</v>
      </c>
      <c r="AF342">
        <f t="shared" si="168"/>
        <v>704.74789809152048</v>
      </c>
      <c r="AG342">
        <f t="shared" si="193"/>
        <v>-3.8130254771198793</v>
      </c>
      <c r="AH342">
        <f t="shared" si="169"/>
        <v>53.933963523986193</v>
      </c>
      <c r="AI342">
        <f t="shared" si="194"/>
        <v>36.066036476013807</v>
      </c>
      <c r="AJ342">
        <f t="shared" si="195"/>
        <v>2.210930430694474E-2</v>
      </c>
      <c r="AK342">
        <f t="shared" si="196"/>
        <v>36.088145780320751</v>
      </c>
      <c r="AL342">
        <f t="shared" si="170"/>
        <v>175.64333828200654</v>
      </c>
    </row>
    <row r="343" spans="4:38" x14ac:dyDescent="0.25">
      <c r="D343" s="1">
        <f t="shared" si="197"/>
        <v>43807</v>
      </c>
      <c r="E343" s="11">
        <f t="shared" si="171"/>
        <v>0.15477572029101277</v>
      </c>
      <c r="F343" s="7">
        <f t="shared" si="165"/>
        <v>0.29865946701838675</v>
      </c>
      <c r="G343" s="7">
        <f t="shared" si="166"/>
        <v>0.72312448010889085</v>
      </c>
      <c r="H343">
        <f t="shared" si="167"/>
        <v>611.22961885032589</v>
      </c>
      <c r="I343">
        <f t="shared" si="172"/>
        <v>828.77038114967411</v>
      </c>
      <c r="J343" s="8">
        <f t="shared" si="173"/>
        <v>0.14388374672737397</v>
      </c>
      <c r="L343" s="7">
        <f t="shared" si="174"/>
        <v>0.5</v>
      </c>
      <c r="M343" s="2">
        <f t="shared" si="175"/>
        <v>2458825.7708333335</v>
      </c>
      <c r="N343" s="3">
        <f t="shared" si="176"/>
        <v>0.19933664156970538</v>
      </c>
      <c r="P343">
        <f t="shared" si="177"/>
        <v>256.73902388385341</v>
      </c>
      <c r="Q343">
        <f t="shared" si="178"/>
        <v>7533.4588884002451</v>
      </c>
      <c r="R343">
        <f t="shared" si="179"/>
        <v>1.6700249451161588E-2</v>
      </c>
      <c r="S343">
        <f t="shared" si="180"/>
        <v>-0.87134369792207267</v>
      </c>
      <c r="T343">
        <f t="shared" si="181"/>
        <v>255.86768018593133</v>
      </c>
      <c r="U343">
        <f t="shared" si="182"/>
        <v>7532.5875447023227</v>
      </c>
      <c r="V343">
        <f t="shared" si="183"/>
        <v>0.98511768339133365</v>
      </c>
      <c r="W343">
        <f t="shared" si="184"/>
        <v>255.85727568328713</v>
      </c>
      <c r="X343">
        <f t="shared" si="185"/>
        <v>23.436698901678156</v>
      </c>
      <c r="Y343">
        <f t="shared" si="186"/>
        <v>23.436276563772221</v>
      </c>
      <c r="Z343">
        <f t="shared" si="187"/>
        <v>-105.35663730132839</v>
      </c>
      <c r="AA343">
        <f t="shared" si="188"/>
        <v>-22.68557418108588</v>
      </c>
      <c r="AB343">
        <f t="shared" si="189"/>
        <v>4.3023145778754143E-2</v>
      </c>
      <c r="AC343">
        <f t="shared" si="190"/>
        <v>8.3201740683601368</v>
      </c>
      <c r="AD343">
        <f t="shared" si="191"/>
        <v>76.403702356290736</v>
      </c>
      <c r="AE343" s="7">
        <f t="shared" si="192"/>
        <v>0.5108919735636388</v>
      </c>
      <c r="AF343">
        <f t="shared" si="168"/>
        <v>704.31555806836013</v>
      </c>
      <c r="AG343">
        <f t="shared" si="193"/>
        <v>-3.9211104829099668</v>
      </c>
      <c r="AH343">
        <f t="shared" si="169"/>
        <v>54.051454490625332</v>
      </c>
      <c r="AI343">
        <f t="shared" si="194"/>
        <v>35.948545509374668</v>
      </c>
      <c r="AJ343">
        <f t="shared" si="195"/>
        <v>2.2204407743217313E-2</v>
      </c>
      <c r="AK343">
        <f t="shared" si="196"/>
        <v>35.970749917117885</v>
      </c>
      <c r="AL343">
        <f t="shared" si="170"/>
        <v>175.53007803182777</v>
      </c>
    </row>
    <row r="344" spans="4:38" x14ac:dyDescent="0.25">
      <c r="D344" s="1">
        <f t="shared" si="197"/>
        <v>43808</v>
      </c>
      <c r="E344" s="11">
        <f t="shared" si="171"/>
        <v>0.15518544011763485</v>
      </c>
      <c r="F344" s="7">
        <f t="shared" si="165"/>
        <v>0.29917325214269852</v>
      </c>
      <c r="G344" s="7">
        <f t="shared" si="166"/>
        <v>0.72322200404244386</v>
      </c>
      <c r="H344">
        <f t="shared" si="167"/>
        <v>610.63020273563325</v>
      </c>
      <c r="I344">
        <f t="shared" si="172"/>
        <v>829.36979726436675</v>
      </c>
      <c r="J344" s="8">
        <f t="shared" si="173"/>
        <v>0.14398781202506367</v>
      </c>
      <c r="L344" s="7">
        <f t="shared" si="174"/>
        <v>0.5</v>
      </c>
      <c r="M344" s="2">
        <f t="shared" si="175"/>
        <v>2458826.7708333335</v>
      </c>
      <c r="N344" s="3">
        <f t="shared" si="176"/>
        <v>0.1993640200775767</v>
      </c>
      <c r="P344">
        <f t="shared" si="177"/>
        <v>257.72467124732793</v>
      </c>
      <c r="Q344">
        <f t="shared" si="178"/>
        <v>7534.4444886802912</v>
      </c>
      <c r="R344">
        <f t="shared" si="179"/>
        <v>1.6700248298868216E-2</v>
      </c>
      <c r="S344">
        <f t="shared" si="180"/>
        <v>-0.8413441425611331</v>
      </c>
      <c r="T344">
        <f t="shared" si="181"/>
        <v>256.88332710476681</v>
      </c>
      <c r="U344">
        <f t="shared" si="182"/>
        <v>7533.6031445377303</v>
      </c>
      <c r="V344">
        <f t="shared" si="183"/>
        <v>0.98498767276188248</v>
      </c>
      <c r="W344">
        <f t="shared" si="184"/>
        <v>256.87292187531307</v>
      </c>
      <c r="X344">
        <f t="shared" si="185"/>
        <v>23.436698545643331</v>
      </c>
      <c r="Y344">
        <f t="shared" si="186"/>
        <v>23.436278541494268</v>
      </c>
      <c r="Z344">
        <f t="shared" si="187"/>
        <v>-104.2611143606708</v>
      </c>
      <c r="AA344">
        <f t="shared" si="188"/>
        <v>-22.788823744346956</v>
      </c>
      <c r="AB344">
        <f t="shared" si="189"/>
        <v>4.3023153246468007E-2</v>
      </c>
      <c r="AC344">
        <f t="shared" si="190"/>
        <v>7.8800315466975421</v>
      </c>
      <c r="AD344">
        <f t="shared" si="191"/>
        <v>76.328775341954156</v>
      </c>
      <c r="AE344" s="7">
        <f t="shared" si="192"/>
        <v>0.51119762809257119</v>
      </c>
      <c r="AF344">
        <f t="shared" si="168"/>
        <v>703.87541554669747</v>
      </c>
      <c r="AG344">
        <f t="shared" si="193"/>
        <v>-4.031146113325633</v>
      </c>
      <c r="AH344">
        <f t="shared" si="169"/>
        <v>54.16185447852591</v>
      </c>
      <c r="AI344">
        <f t="shared" si="194"/>
        <v>35.83814552147409</v>
      </c>
      <c r="AJ344">
        <f t="shared" si="195"/>
        <v>2.2294257638492725E-2</v>
      </c>
      <c r="AK344">
        <f t="shared" si="196"/>
        <v>35.860439779112582</v>
      </c>
      <c r="AL344">
        <f t="shared" si="170"/>
        <v>175.41446920392218</v>
      </c>
    </row>
    <row r="345" spans="4:38" x14ac:dyDescent="0.25">
      <c r="D345" s="1">
        <f t="shared" si="197"/>
        <v>43809</v>
      </c>
      <c r="E345" s="11">
        <f t="shared" si="171"/>
        <v>0.15559289264866277</v>
      </c>
      <c r="F345" s="7">
        <f t="shared" si="165"/>
        <v>0.29967741006265525</v>
      </c>
      <c r="G345" s="7">
        <f t="shared" si="166"/>
        <v>0.72333934040668535</v>
      </c>
      <c r="H345">
        <f t="shared" si="167"/>
        <v>610.07317969540327</v>
      </c>
      <c r="I345">
        <f t="shared" si="172"/>
        <v>829.92682030459673</v>
      </c>
      <c r="J345" s="8">
        <f t="shared" si="173"/>
        <v>0.14408451741399247</v>
      </c>
      <c r="L345" s="7">
        <f t="shared" si="174"/>
        <v>0.5</v>
      </c>
      <c r="M345" s="2">
        <f t="shared" si="175"/>
        <v>2458827.7708333335</v>
      </c>
      <c r="N345" s="3">
        <f t="shared" si="176"/>
        <v>0.19939139858544802</v>
      </c>
      <c r="P345">
        <f t="shared" si="177"/>
        <v>258.71031861080246</v>
      </c>
      <c r="Q345">
        <f t="shared" si="178"/>
        <v>7535.4300889603383</v>
      </c>
      <c r="R345">
        <f t="shared" si="179"/>
        <v>1.6700247146574653E-2</v>
      </c>
      <c r="S345">
        <f t="shared" si="180"/>
        <v>-0.81108117276798442</v>
      </c>
      <c r="T345">
        <f t="shared" si="181"/>
        <v>257.8992374380345</v>
      </c>
      <c r="U345">
        <f t="shared" si="182"/>
        <v>7534.6190077875699</v>
      </c>
      <c r="V345">
        <f t="shared" si="183"/>
        <v>0.98486222449456795</v>
      </c>
      <c r="W345">
        <f t="shared" si="184"/>
        <v>257.8888314857989</v>
      </c>
      <c r="X345">
        <f t="shared" si="185"/>
        <v>23.436698189608506</v>
      </c>
      <c r="Y345">
        <f t="shared" si="186"/>
        <v>23.436280519575075</v>
      </c>
      <c r="Z345">
        <f t="shared" si="187"/>
        <v>-103.16370694596306</v>
      </c>
      <c r="AA345">
        <f t="shared" si="188"/>
        <v>-22.88460613941297</v>
      </c>
      <c r="AB345">
        <f t="shared" si="189"/>
        <v>4.3023160715537245E-2</v>
      </c>
      <c r="AC345">
        <f t="shared" si="190"/>
        <v>7.4325556620747246</v>
      </c>
      <c r="AD345">
        <f t="shared" si="191"/>
        <v>76.259147461925409</v>
      </c>
      <c r="AE345" s="7">
        <f t="shared" si="192"/>
        <v>0.5115083752346703</v>
      </c>
      <c r="AF345">
        <f t="shared" si="168"/>
        <v>703.42793966207478</v>
      </c>
      <c r="AG345">
        <f t="shared" si="193"/>
        <v>-4.1430150844813056</v>
      </c>
      <c r="AH345">
        <f t="shared" si="169"/>
        <v>54.26511153404541</v>
      </c>
      <c r="AI345">
        <f t="shared" si="194"/>
        <v>35.73488846595459</v>
      </c>
      <c r="AJ345">
        <f t="shared" si="195"/>
        <v>2.2378724576709155E-2</v>
      </c>
      <c r="AK345">
        <f t="shared" si="196"/>
        <v>35.757267190531302</v>
      </c>
      <c r="AL345">
        <f t="shared" si="170"/>
        <v>175.2966030843794</v>
      </c>
    </row>
    <row r="346" spans="4:38" x14ac:dyDescent="0.25">
      <c r="D346" s="1">
        <f t="shared" si="197"/>
        <v>43810</v>
      </c>
      <c r="E346" s="11">
        <f t="shared" si="171"/>
        <v>0.15599765469072518</v>
      </c>
      <c r="F346" s="7">
        <f t="shared" si="165"/>
        <v>0.3001714281661213</v>
      </c>
      <c r="G346" s="7">
        <f t="shared" si="166"/>
        <v>0.72347633426453684</v>
      </c>
      <c r="H346">
        <f t="shared" si="167"/>
        <v>609.55906478171835</v>
      </c>
      <c r="I346">
        <f t="shared" si="172"/>
        <v>830.44093521828165</v>
      </c>
      <c r="J346" s="8">
        <f t="shared" si="173"/>
        <v>0.14417377347539612</v>
      </c>
      <c r="L346" s="7">
        <f t="shared" si="174"/>
        <v>0.5</v>
      </c>
      <c r="M346" s="2">
        <f t="shared" si="175"/>
        <v>2458828.7708333335</v>
      </c>
      <c r="N346" s="3">
        <f t="shared" si="176"/>
        <v>0.19941877709331934</v>
      </c>
      <c r="P346">
        <f t="shared" si="177"/>
        <v>259.69596597427699</v>
      </c>
      <c r="Q346">
        <f t="shared" si="178"/>
        <v>7536.4156892403853</v>
      </c>
      <c r="R346">
        <f t="shared" si="179"/>
        <v>1.6700245994280903E-2</v>
      </c>
      <c r="S346">
        <f t="shared" si="180"/>
        <v>-0.78056414343808667</v>
      </c>
      <c r="T346">
        <f t="shared" si="181"/>
        <v>258.9154018308389</v>
      </c>
      <c r="U346">
        <f t="shared" si="182"/>
        <v>7535.6351250969474</v>
      </c>
      <c r="V346">
        <f t="shared" si="183"/>
        <v>0.98474137919017646</v>
      </c>
      <c r="W346">
        <f t="shared" si="184"/>
        <v>258.9049951598497</v>
      </c>
      <c r="X346">
        <f t="shared" si="185"/>
        <v>23.436697833573685</v>
      </c>
      <c r="Y346">
        <f t="shared" si="186"/>
        <v>23.436282498012648</v>
      </c>
      <c r="Z346">
        <f t="shared" si="187"/>
        <v>-102.06453585086423</v>
      </c>
      <c r="AA346">
        <f t="shared" si="188"/>
        <v>-22.972869023253484</v>
      </c>
      <c r="AB346">
        <f t="shared" si="189"/>
        <v>4.3023168185954294E-2</v>
      </c>
      <c r="AC346">
        <f t="shared" si="190"/>
        <v>6.9782270499261347</v>
      </c>
      <c r="AD346">
        <f t="shared" si="191"/>
        <v>76.194883097714794</v>
      </c>
      <c r="AE346" s="7">
        <f t="shared" si="192"/>
        <v>0.51182388121532907</v>
      </c>
      <c r="AF346">
        <f t="shared" si="168"/>
        <v>702.97361104992615</v>
      </c>
      <c r="AG346">
        <f t="shared" si="193"/>
        <v>-4.2565972375184629</v>
      </c>
      <c r="AH346">
        <f t="shared" si="169"/>
        <v>54.361176595987587</v>
      </c>
      <c r="AI346">
        <f t="shared" si="194"/>
        <v>35.638823404012413</v>
      </c>
      <c r="AJ346">
        <f t="shared" si="195"/>
        <v>2.2457685072919745E-2</v>
      </c>
      <c r="AK346">
        <f t="shared" si="196"/>
        <v>35.661281089085335</v>
      </c>
      <c r="AL346">
        <f t="shared" si="170"/>
        <v>175.17657120543765</v>
      </c>
    </row>
    <row r="347" spans="4:38" x14ac:dyDescent="0.25">
      <c r="D347" s="1">
        <f t="shared" si="197"/>
        <v>43811</v>
      </c>
      <c r="E347" s="11">
        <f t="shared" si="171"/>
        <v>0.15639930141351879</v>
      </c>
      <c r="F347" s="7">
        <f t="shared" si="165"/>
        <v>0.3006547980322527</v>
      </c>
      <c r="G347" s="7">
        <f t="shared" si="166"/>
        <v>0.72363281155731696</v>
      </c>
      <c r="H347">
        <f t="shared" si="167"/>
        <v>609.08833947609264</v>
      </c>
      <c r="I347">
        <f t="shared" si="172"/>
        <v>830.91166052390736</v>
      </c>
      <c r="J347" s="8">
        <f t="shared" si="173"/>
        <v>0.14425549661873391</v>
      </c>
      <c r="L347" s="7">
        <f t="shared" si="174"/>
        <v>0.5</v>
      </c>
      <c r="M347" s="2">
        <f t="shared" si="175"/>
        <v>2458829.7708333335</v>
      </c>
      <c r="N347" s="3">
        <f t="shared" si="176"/>
        <v>0.19944615560119064</v>
      </c>
      <c r="P347">
        <f t="shared" si="177"/>
        <v>260.68161333775151</v>
      </c>
      <c r="Q347">
        <f t="shared" si="178"/>
        <v>7537.4012895204305</v>
      </c>
      <c r="R347">
        <f t="shared" si="179"/>
        <v>1.6700244841986962E-2</v>
      </c>
      <c r="S347">
        <f t="shared" si="180"/>
        <v>-0.74980250225830369</v>
      </c>
      <c r="T347">
        <f t="shared" si="181"/>
        <v>259.9318108354932</v>
      </c>
      <c r="U347">
        <f t="shared" si="182"/>
        <v>7536.6514870181718</v>
      </c>
      <c r="V347">
        <f t="shared" si="183"/>
        <v>0.98462517598863153</v>
      </c>
      <c r="W347">
        <f t="shared" si="184"/>
        <v>259.92140344977923</v>
      </c>
      <c r="X347">
        <f t="shared" si="185"/>
        <v>23.436697477538861</v>
      </c>
      <c r="Y347">
        <f t="shared" si="186"/>
        <v>23.436284476804989</v>
      </c>
      <c r="Z347">
        <f t="shared" si="187"/>
        <v>-100.96372500457453</v>
      </c>
      <c r="AA347">
        <f t="shared" si="188"/>
        <v>-23.05356366793762</v>
      </c>
      <c r="AB347">
        <f t="shared" si="189"/>
        <v>4.3023175657711618E-2</v>
      </c>
      <c r="AC347">
        <f t="shared" si="190"/>
        <v>6.5175370955098373</v>
      </c>
      <c r="AD347">
        <f t="shared" si="191"/>
        <v>76.13604243451158</v>
      </c>
      <c r="AE347" s="7">
        <f t="shared" si="192"/>
        <v>0.51214380479478483</v>
      </c>
      <c r="AF347">
        <f t="shared" si="168"/>
        <v>702.51292109550991</v>
      </c>
      <c r="AG347">
        <f t="shared" si="193"/>
        <v>-4.3717697261225226</v>
      </c>
      <c r="AH347">
        <f t="shared" si="169"/>
        <v>54.450003545127153</v>
      </c>
      <c r="AI347">
        <f t="shared" si="194"/>
        <v>35.549996454872847</v>
      </c>
      <c r="AJ347">
        <f t="shared" si="195"/>
        <v>2.2531022027554113E-2</v>
      </c>
      <c r="AK347">
        <f t="shared" si="196"/>
        <v>35.572527476900405</v>
      </c>
      <c r="AL347">
        <f t="shared" si="170"/>
        <v>175.05446530405584</v>
      </c>
    </row>
    <row r="348" spans="4:38" x14ac:dyDescent="0.25">
      <c r="D348" s="1">
        <f t="shared" si="197"/>
        <v>43812</v>
      </c>
      <c r="E348" s="11">
        <f t="shared" si="171"/>
        <v>0.15679740715166948</v>
      </c>
      <c r="F348" s="7">
        <f t="shared" si="165"/>
        <v>0.30112701649561008</v>
      </c>
      <c r="G348" s="7">
        <f t="shared" si="166"/>
        <v>0.72380857911984786</v>
      </c>
      <c r="H348">
        <f t="shared" si="167"/>
        <v>608.66145017890221</v>
      </c>
      <c r="I348">
        <f t="shared" si="172"/>
        <v>831.33854982109779</v>
      </c>
      <c r="J348" s="8">
        <f t="shared" si="173"/>
        <v>0.1443296093439406</v>
      </c>
      <c r="L348" s="7">
        <f t="shared" si="174"/>
        <v>0.5</v>
      </c>
      <c r="M348" s="2">
        <f t="shared" si="175"/>
        <v>2458830.7708333335</v>
      </c>
      <c r="N348" s="3">
        <f t="shared" si="176"/>
        <v>0.19947353410906196</v>
      </c>
      <c r="P348">
        <f t="shared" si="177"/>
        <v>261.66726070122786</v>
      </c>
      <c r="Q348">
        <f t="shared" si="178"/>
        <v>7538.3868898004766</v>
      </c>
      <c r="R348">
        <f t="shared" si="179"/>
        <v>1.6700243689692831E-2</v>
      </c>
      <c r="S348">
        <f t="shared" si="180"/>
        <v>-0.7188057864009334</v>
      </c>
      <c r="T348">
        <f t="shared" si="181"/>
        <v>260.94845491482693</v>
      </c>
      <c r="U348">
        <f t="shared" si="182"/>
        <v>7537.6680840140762</v>
      </c>
      <c r="V348">
        <f t="shared" si="183"/>
        <v>0.98451365255308076</v>
      </c>
      <c r="W348">
        <f t="shared" si="184"/>
        <v>260.93804681841772</v>
      </c>
      <c r="X348">
        <f t="shared" si="185"/>
        <v>23.436697121504036</v>
      </c>
      <c r="Y348">
        <f t="shared" si="186"/>
        <v>23.436286455950107</v>
      </c>
      <c r="Z348">
        <f t="shared" si="187"/>
        <v>-99.861401265305574</v>
      </c>
      <c r="AA348">
        <f t="shared" si="188"/>
        <v>-23.126645042601599</v>
      </c>
      <c r="AB348">
        <f t="shared" si="189"/>
        <v>4.3023183130801709E-2</v>
      </c>
      <c r="AC348">
        <f t="shared" si="190"/>
        <v>6.0509871568703888</v>
      </c>
      <c r="AD348">
        <f t="shared" si="191"/>
        <v>76.082681272362777</v>
      </c>
      <c r="AE348" s="7">
        <f t="shared" si="192"/>
        <v>0.51246779780772889</v>
      </c>
      <c r="AF348">
        <f t="shared" si="168"/>
        <v>702.04637115687046</v>
      </c>
      <c r="AG348">
        <f t="shared" si="193"/>
        <v>-4.488407210782384</v>
      </c>
      <c r="AH348">
        <f t="shared" si="169"/>
        <v>54.531549251172123</v>
      </c>
      <c r="AI348">
        <f t="shared" si="194"/>
        <v>35.468450748827877</v>
      </c>
      <c r="AJ348">
        <f t="shared" si="195"/>
        <v>2.2598625165386521E-2</v>
      </c>
      <c r="AK348">
        <f t="shared" si="196"/>
        <v>35.491049373993263</v>
      </c>
      <c r="AL348">
        <f t="shared" si="170"/>
        <v>174.93037728189734</v>
      </c>
    </row>
    <row r="349" spans="4:38" x14ac:dyDescent="0.25">
      <c r="D349" s="1">
        <f t="shared" si="197"/>
        <v>43813</v>
      </c>
      <c r="E349" s="11">
        <f t="shared" si="171"/>
        <v>0.15719154620829254</v>
      </c>
      <c r="F349" s="7">
        <f t="shared" si="165"/>
        <v>0.30158758669625241</v>
      </c>
      <c r="G349" s="7">
        <f t="shared" si="166"/>
        <v>0.72400342474441293</v>
      </c>
      <c r="H349">
        <f t="shared" si="167"/>
        <v>608.27880678935117</v>
      </c>
      <c r="I349">
        <f t="shared" si="172"/>
        <v>831.72119321064883</v>
      </c>
      <c r="J349" s="8">
        <f t="shared" si="173"/>
        <v>0.14439604048795987</v>
      </c>
      <c r="L349" s="7">
        <f t="shared" si="174"/>
        <v>0.5</v>
      </c>
      <c r="M349" s="2">
        <f t="shared" si="175"/>
        <v>2458831.7708333335</v>
      </c>
      <c r="N349" s="3">
        <f t="shared" si="176"/>
        <v>0.19950091261693328</v>
      </c>
      <c r="P349">
        <f t="shared" si="177"/>
        <v>262.6529080647033</v>
      </c>
      <c r="Q349">
        <f t="shared" si="178"/>
        <v>7539.3724900805219</v>
      </c>
      <c r="R349">
        <f t="shared" si="179"/>
        <v>1.6700242537398512E-2</v>
      </c>
      <c r="S349">
        <f t="shared" si="180"/>
        <v>-0.68758361916898303</v>
      </c>
      <c r="T349">
        <f t="shared" si="181"/>
        <v>261.96532444553429</v>
      </c>
      <c r="U349">
        <f t="shared" si="182"/>
        <v>7538.6849064613525</v>
      </c>
      <c r="V349">
        <f t="shared" si="183"/>
        <v>0.98440684505455045</v>
      </c>
      <c r="W349">
        <f t="shared" si="184"/>
        <v>261.95491564245998</v>
      </c>
      <c r="X349">
        <f t="shared" si="185"/>
        <v>23.436696765469211</v>
      </c>
      <c r="Y349">
        <f t="shared" si="186"/>
        <v>23.436288435446006</v>
      </c>
      <c r="Z349">
        <f t="shared" si="187"/>
        <v>-98.757694203238373</v>
      </c>
      <c r="AA349">
        <f t="shared" si="188"/>
        <v>-23.192071890141737</v>
      </c>
      <c r="AB349">
        <f t="shared" si="189"/>
        <v>4.3023190605217025E-2</v>
      </c>
      <c r="AC349">
        <f t="shared" si="190"/>
        <v>5.579087762720877</v>
      </c>
      <c r="AD349">
        <f t="shared" si="191"/>
        <v>76.034850848668896</v>
      </c>
      <c r="AE349" s="7">
        <f t="shared" si="192"/>
        <v>0.51279550572033272</v>
      </c>
      <c r="AF349">
        <f t="shared" si="168"/>
        <v>701.5744717627208</v>
      </c>
      <c r="AG349">
        <f t="shared" si="193"/>
        <v>-4.6063820593197988</v>
      </c>
      <c r="AH349">
        <f t="shared" si="169"/>
        <v>54.605773616983598</v>
      </c>
      <c r="AI349">
        <f t="shared" si="194"/>
        <v>35.394226383016402</v>
      </c>
      <c r="AJ349">
        <f t="shared" si="195"/>
        <v>2.2660391456156906E-2</v>
      </c>
      <c r="AK349">
        <f t="shared" si="196"/>
        <v>35.416886774472559</v>
      </c>
      <c r="AL349">
        <f t="shared" si="170"/>
        <v>174.80439916668024</v>
      </c>
    </row>
    <row r="350" spans="4:38" x14ac:dyDescent="0.25">
      <c r="D350" s="1">
        <f t="shared" si="197"/>
        <v>43814</v>
      </c>
      <c r="E350" s="11">
        <f t="shared" si="171"/>
        <v>0.15758129365734233</v>
      </c>
      <c r="F350" s="7">
        <f t="shared" si="165"/>
        <v>0.30203601911135169</v>
      </c>
      <c r="G350" s="7">
        <f t="shared" si="166"/>
        <v>0.72421711729531413</v>
      </c>
      <c r="H350">
        <f t="shared" si="167"/>
        <v>607.94078138490602</v>
      </c>
      <c r="I350">
        <f t="shared" si="172"/>
        <v>832.05921861509398</v>
      </c>
      <c r="J350" s="8">
        <f t="shared" si="173"/>
        <v>0.14445472545400936</v>
      </c>
      <c r="L350" s="7">
        <f t="shared" si="174"/>
        <v>0.5</v>
      </c>
      <c r="M350" s="2">
        <f t="shared" si="175"/>
        <v>2458832.7708333335</v>
      </c>
      <c r="N350" s="3">
        <f t="shared" si="176"/>
        <v>0.19952829112480461</v>
      </c>
      <c r="P350">
        <f t="shared" si="177"/>
        <v>263.63855542817964</v>
      </c>
      <c r="Q350">
        <f t="shared" si="178"/>
        <v>7540.358090360568</v>
      </c>
      <c r="R350">
        <f t="shared" si="179"/>
        <v>1.6700241385104002E-2</v>
      </c>
      <c r="S350">
        <f t="shared" si="180"/>
        <v>-0.65614570659313409</v>
      </c>
      <c r="T350">
        <f t="shared" si="181"/>
        <v>262.98240972158652</v>
      </c>
      <c r="U350">
        <f t="shared" si="182"/>
        <v>7539.7019446539753</v>
      </c>
      <c r="V350">
        <f t="shared" si="183"/>
        <v>0.9843047881571696</v>
      </c>
      <c r="W350">
        <f t="shared" si="184"/>
        <v>262.97200021587776</v>
      </c>
      <c r="X350">
        <f t="shared" si="185"/>
        <v>23.43669640943439</v>
      </c>
      <c r="Y350">
        <f t="shared" si="186"/>
        <v>23.436290415290692</v>
      </c>
      <c r="Z350">
        <f t="shared" si="187"/>
        <v>-97.652735873589847</v>
      </c>
      <c r="AA350">
        <f t="shared" si="188"/>
        <v>-23.249806798313553</v>
      </c>
      <c r="AB350">
        <f t="shared" si="189"/>
        <v>4.302319808095003E-2</v>
      </c>
      <c r="AC350">
        <f t="shared" si="190"/>
        <v>5.1023577872006358</v>
      </c>
      <c r="AD350">
        <f t="shared" si="191"/>
        <v>75.992597673113252</v>
      </c>
      <c r="AE350" s="7">
        <f t="shared" si="192"/>
        <v>0.51312656820333291</v>
      </c>
      <c r="AF350">
        <f t="shared" si="168"/>
        <v>701.09774178720068</v>
      </c>
      <c r="AG350">
        <f t="shared" si="193"/>
        <v>-4.7255645531998312</v>
      </c>
      <c r="AH350">
        <f t="shared" si="169"/>
        <v>54.67263961988364</v>
      </c>
      <c r="AI350">
        <f t="shared" si="194"/>
        <v>35.32736038011636</v>
      </c>
      <c r="AJ350">
        <f t="shared" si="195"/>
        <v>2.2716225513849251E-2</v>
      </c>
      <c r="AK350">
        <f t="shared" si="196"/>
        <v>35.350076605630207</v>
      </c>
      <c r="AL350">
        <f t="shared" si="170"/>
        <v>174.67662307481726</v>
      </c>
    </row>
    <row r="351" spans="4:38" x14ac:dyDescent="0.25">
      <c r="D351" s="1">
        <f t="shared" si="197"/>
        <v>43815</v>
      </c>
      <c r="E351" s="11">
        <f t="shared" si="171"/>
        <v>0.15796622614184413</v>
      </c>
      <c r="F351" s="7">
        <f t="shared" si="165"/>
        <v>0.30247183256394944</v>
      </c>
      <c r="G351" s="7">
        <f t="shared" si="166"/>
        <v>0.72444940687552828</v>
      </c>
      <c r="H351">
        <f t="shared" si="167"/>
        <v>607.64770700867348</v>
      </c>
      <c r="I351">
        <f t="shared" si="172"/>
        <v>832.35229299132652</v>
      </c>
      <c r="J351" s="8">
        <f t="shared" si="173"/>
        <v>0.1445056064221053</v>
      </c>
      <c r="L351" s="7">
        <f t="shared" si="174"/>
        <v>0.5</v>
      </c>
      <c r="M351" s="2">
        <f t="shared" si="175"/>
        <v>2458833.7708333335</v>
      </c>
      <c r="N351" s="3">
        <f t="shared" si="176"/>
        <v>0.19955566963267593</v>
      </c>
      <c r="P351">
        <f t="shared" si="177"/>
        <v>264.6242027916569</v>
      </c>
      <c r="Q351">
        <f t="shared" si="178"/>
        <v>7541.3436906406141</v>
      </c>
      <c r="R351">
        <f t="shared" si="179"/>
        <v>1.6700240232809301E-2</v>
      </c>
      <c r="S351">
        <f t="shared" si="180"/>
        <v>-0.62450183398334658</v>
      </c>
      <c r="T351">
        <f t="shared" si="181"/>
        <v>263.99970095767355</v>
      </c>
      <c r="U351">
        <f t="shared" si="182"/>
        <v>7540.7191888066309</v>
      </c>
      <c r="V351">
        <f t="shared" si="183"/>
        <v>0.98420751500398584</v>
      </c>
      <c r="W351">
        <f t="shared" si="184"/>
        <v>263.98929075336162</v>
      </c>
      <c r="X351">
        <f t="shared" si="185"/>
        <v>23.436696053399565</v>
      </c>
      <c r="Y351">
        <f t="shared" si="186"/>
        <v>23.43629239548217</v>
      </c>
      <c r="Z351">
        <f t="shared" si="187"/>
        <v>-96.546660580539694</v>
      </c>
      <c r="AA351">
        <f t="shared" si="188"/>
        <v>-23.299816264933099</v>
      </c>
      <c r="AB351">
        <f t="shared" si="189"/>
        <v>4.3023205557993188E-2</v>
      </c>
      <c r="AC351">
        <f t="shared" si="190"/>
        <v>4.6213236035759886</v>
      </c>
      <c r="AD351">
        <f t="shared" si="191"/>
        <v>75.955963376084185</v>
      </c>
      <c r="AE351" s="7">
        <f t="shared" si="192"/>
        <v>0.51346061971973889</v>
      </c>
      <c r="AF351">
        <f t="shared" si="168"/>
        <v>700.61670760357606</v>
      </c>
      <c r="AG351">
        <f t="shared" si="193"/>
        <v>-4.845823099105985</v>
      </c>
      <c r="AH351">
        <f t="shared" si="169"/>
        <v>54.732113349886518</v>
      </c>
      <c r="AI351">
        <f t="shared" si="194"/>
        <v>35.267886650113482</v>
      </c>
      <c r="AJ351">
        <f t="shared" si="195"/>
        <v>2.2766039971716771E-2</v>
      </c>
      <c r="AK351">
        <f t="shared" si="196"/>
        <v>35.290652690085196</v>
      </c>
      <c r="AL351">
        <f t="shared" si="170"/>
        <v>174.54714117524497</v>
      </c>
    </row>
    <row r="352" spans="4:38" x14ac:dyDescent="0.25">
      <c r="D352" s="1">
        <f t="shared" si="197"/>
        <v>43816</v>
      </c>
      <c r="E352" s="11">
        <f t="shared" si="171"/>
        <v>0.15834592266517419</v>
      </c>
      <c r="F352" s="7">
        <f t="shared" si="165"/>
        <v>0.30289455520465425</v>
      </c>
      <c r="G352" s="7">
        <f t="shared" si="166"/>
        <v>0.72470002504673392</v>
      </c>
      <c r="H352">
        <f t="shared" si="167"/>
        <v>607.39987657259485</v>
      </c>
      <c r="I352">
        <f t="shared" si="172"/>
        <v>832.60012342740515</v>
      </c>
      <c r="J352" s="8">
        <f t="shared" si="173"/>
        <v>0.14454863253948005</v>
      </c>
      <c r="L352" s="7">
        <f t="shared" si="174"/>
        <v>0.5</v>
      </c>
      <c r="M352" s="2">
        <f t="shared" si="175"/>
        <v>2458834.7708333335</v>
      </c>
      <c r="N352" s="3">
        <f t="shared" si="176"/>
        <v>0.19958304814054725</v>
      </c>
      <c r="P352">
        <f t="shared" si="177"/>
        <v>265.60985015513506</v>
      </c>
      <c r="Q352">
        <f t="shared" si="178"/>
        <v>7542.3292909206584</v>
      </c>
      <c r="R352">
        <f t="shared" si="179"/>
        <v>1.670023908051441E-2</v>
      </c>
      <c r="S352">
        <f t="shared" si="180"/>
        <v>-0.59266186243640895</v>
      </c>
      <c r="T352">
        <f t="shared" si="181"/>
        <v>265.01718829269868</v>
      </c>
      <c r="U352">
        <f t="shared" si="182"/>
        <v>7541.7366290582222</v>
      </c>
      <c r="V352">
        <f t="shared" si="183"/>
        <v>0.98411505720336956</v>
      </c>
      <c r="W352">
        <f t="shared" si="184"/>
        <v>265.00677739381547</v>
      </c>
      <c r="X352">
        <f t="shared" si="185"/>
        <v>23.436695697364744</v>
      </c>
      <c r="Y352">
        <f t="shared" si="186"/>
        <v>23.436294376018445</v>
      </c>
      <c r="Z352">
        <f t="shared" si="187"/>
        <v>-95.439604632767598</v>
      </c>
      <c r="AA352">
        <f t="shared" si="188"/>
        <v>-23.342070756903073</v>
      </c>
      <c r="AB352">
        <f t="shared" si="189"/>
        <v>4.3023213036338985E-2</v>
      </c>
      <c r="AC352">
        <f t="shared" si="190"/>
        <v>4.1365182190004406</v>
      </c>
      <c r="AD352">
        <f t="shared" si="191"/>
        <v>75.924984571574356</v>
      </c>
      <c r="AE352" s="7">
        <f t="shared" si="192"/>
        <v>0.51379729012569408</v>
      </c>
      <c r="AF352">
        <f t="shared" si="168"/>
        <v>700.13190221900049</v>
      </c>
      <c r="AG352">
        <f t="shared" si="193"/>
        <v>-4.9670244452498764</v>
      </c>
      <c r="AH352">
        <f t="shared" si="169"/>
        <v>54.784164044703871</v>
      </c>
      <c r="AI352">
        <f t="shared" si="194"/>
        <v>35.215835955296129</v>
      </c>
      <c r="AJ352">
        <f t="shared" si="195"/>
        <v>2.2809755830269385E-2</v>
      </c>
      <c r="AK352">
        <f t="shared" si="196"/>
        <v>35.238645711126395</v>
      </c>
      <c r="AL352">
        <f t="shared" si="170"/>
        <v>174.41604565432738</v>
      </c>
    </row>
    <row r="353" spans="4:38" x14ac:dyDescent="0.25">
      <c r="D353" s="1">
        <f t="shared" si="197"/>
        <v>43817</v>
      </c>
      <c r="E353" s="11">
        <f t="shared" si="171"/>
        <v>0.15871996537260372</v>
      </c>
      <c r="F353" s="7">
        <f t="shared" si="165"/>
        <v>0.30330372546224005</v>
      </c>
      <c r="G353" s="7">
        <f t="shared" si="166"/>
        <v>0.72496868510369472</v>
      </c>
      <c r="H353">
        <f t="shared" si="167"/>
        <v>607.19754188369473</v>
      </c>
      <c r="I353">
        <f t="shared" si="172"/>
        <v>832.80245811630527</v>
      </c>
      <c r="J353" s="8">
        <f t="shared" si="173"/>
        <v>0.14458376008963633</v>
      </c>
      <c r="L353" s="7">
        <f t="shared" si="174"/>
        <v>0.5</v>
      </c>
      <c r="M353" s="2">
        <f t="shared" si="175"/>
        <v>2458835.7708333335</v>
      </c>
      <c r="N353" s="3">
        <f t="shared" si="176"/>
        <v>0.19961042664841858</v>
      </c>
      <c r="P353">
        <f t="shared" si="177"/>
        <v>266.59549751861323</v>
      </c>
      <c r="Q353">
        <f t="shared" si="178"/>
        <v>7543.3148912007046</v>
      </c>
      <c r="R353">
        <f t="shared" si="179"/>
        <v>1.6700237928219328E-2</v>
      </c>
      <c r="S353">
        <f t="shared" si="180"/>
        <v>-0.56063572530040251</v>
      </c>
      <c r="T353">
        <f t="shared" si="181"/>
        <v>266.03486179331281</v>
      </c>
      <c r="U353">
        <f t="shared" si="182"/>
        <v>7542.7542554754045</v>
      </c>
      <c r="V353">
        <f t="shared" si="183"/>
        <v>0.98402744481602489</v>
      </c>
      <c r="W353">
        <f t="shared" si="184"/>
        <v>266.02445020389081</v>
      </c>
      <c r="X353">
        <f t="shared" si="185"/>
        <v>23.436695341329919</v>
      </c>
      <c r="Y353">
        <f t="shared" si="186"/>
        <v>23.436296356897515</v>
      </c>
      <c r="Z353">
        <f t="shared" si="187"/>
        <v>-94.331706091449817</v>
      </c>
      <c r="AA353">
        <f t="shared" si="188"/>
        <v>-23.376544762808106</v>
      </c>
      <c r="AB353">
        <f t="shared" si="189"/>
        <v>4.302322051597985E-2</v>
      </c>
      <c r="AC353">
        <f t="shared" si="190"/>
        <v>3.648480392527119</v>
      </c>
      <c r="AD353">
        <f t="shared" si="191"/>
        <v>75.899692735461841</v>
      </c>
      <c r="AE353" s="7">
        <f t="shared" si="192"/>
        <v>0.51413620528296733</v>
      </c>
      <c r="AF353">
        <f t="shared" si="168"/>
        <v>699.64386439252712</v>
      </c>
      <c r="AG353">
        <f t="shared" si="193"/>
        <v>-5.0890339018682198</v>
      </c>
      <c r="AH353">
        <f t="shared" si="169"/>
        <v>54.8287641213849</v>
      </c>
      <c r="AI353">
        <f t="shared" si="194"/>
        <v>35.1712358786151</v>
      </c>
      <c r="AJ353">
        <f t="shared" si="195"/>
        <v>2.2847302775593097E-2</v>
      </c>
      <c r="AK353">
        <f t="shared" si="196"/>
        <v>35.194083181390695</v>
      </c>
      <c r="AL353">
        <f t="shared" si="170"/>
        <v>174.28342868168454</v>
      </c>
    </row>
    <row r="354" spans="4:38" x14ac:dyDescent="0.25">
      <c r="D354" s="1">
        <f t="shared" si="197"/>
        <v>43818</v>
      </c>
      <c r="E354" s="11">
        <f t="shared" si="171"/>
        <v>0.15908794032041484</v>
      </c>
      <c r="F354" s="7">
        <f t="shared" si="165"/>
        <v>0.30369889295932484</v>
      </c>
      <c r="G354" s="7">
        <f t="shared" si="166"/>
        <v>0.72525508240368486</v>
      </c>
      <c r="H354">
        <f t="shared" si="167"/>
        <v>607.04091279987836</v>
      </c>
      <c r="I354">
        <f t="shared" si="172"/>
        <v>832.95908720012164</v>
      </c>
      <c r="J354" s="8">
        <f t="shared" si="173"/>
        <v>0.14461095263891</v>
      </c>
      <c r="L354" s="7">
        <f t="shared" si="174"/>
        <v>0.5</v>
      </c>
      <c r="M354" s="2">
        <f t="shared" si="175"/>
        <v>2458836.7708333335</v>
      </c>
      <c r="N354" s="3">
        <f t="shared" si="176"/>
        <v>0.1996378051562899</v>
      </c>
      <c r="P354">
        <f t="shared" si="177"/>
        <v>267.58114488209139</v>
      </c>
      <c r="Q354">
        <f t="shared" si="178"/>
        <v>7544.3004914807498</v>
      </c>
      <c r="R354">
        <f t="shared" si="179"/>
        <v>1.6700236775924058E-2</v>
      </c>
      <c r="S354">
        <f t="shared" si="180"/>
        <v>-0.5284334246000828</v>
      </c>
      <c r="T354">
        <f t="shared" si="181"/>
        <v>267.05271145749128</v>
      </c>
      <c r="U354">
        <f t="shared" si="182"/>
        <v>7543.7720580561499</v>
      </c>
      <c r="V354">
        <f t="shared" si="183"/>
        <v>0.98394470634261422</v>
      </c>
      <c r="W354">
        <f t="shared" si="184"/>
        <v>267.04229918156358</v>
      </c>
      <c r="X354">
        <f t="shared" si="185"/>
        <v>23.436694985295098</v>
      </c>
      <c r="Y354">
        <f t="shared" si="186"/>
        <v>23.436298338117393</v>
      </c>
      <c r="Z354">
        <f t="shared" si="187"/>
        <v>-93.223104511598351</v>
      </c>
      <c r="AA354">
        <f t="shared" si="188"/>
        <v>-23.40321683885081</v>
      </c>
      <c r="AB354">
        <f t="shared" si="189"/>
        <v>4.3023227996908289E-2</v>
      </c>
      <c r="AC354">
        <f t="shared" si="190"/>
        <v>3.1577537386329464</v>
      </c>
      <c r="AD354">
        <f t="shared" si="191"/>
        <v>75.880114099984795</v>
      </c>
      <c r="AE354" s="7">
        <f t="shared" si="192"/>
        <v>0.51447698768150485</v>
      </c>
      <c r="AF354">
        <f t="shared" si="168"/>
        <v>699.15313773863295</v>
      </c>
      <c r="AG354">
        <f t="shared" si="193"/>
        <v>-5.2117155653417626</v>
      </c>
      <c r="AH354">
        <f t="shared" si="169"/>
        <v>54.865889204467578</v>
      </c>
      <c r="AI354">
        <f t="shared" si="194"/>
        <v>35.134110795532422</v>
      </c>
      <c r="AJ354">
        <f t="shared" si="195"/>
        <v>2.2878619465558584E-2</v>
      </c>
      <c r="AK354">
        <f t="shared" si="196"/>
        <v>35.15698941499798</v>
      </c>
      <c r="AL354">
        <f t="shared" si="170"/>
        <v>174.14938237679769</v>
      </c>
    </row>
    <row r="355" spans="4:38" x14ac:dyDescent="0.25">
      <c r="D355" s="1">
        <f t="shared" si="197"/>
        <v>43819</v>
      </c>
      <c r="E355" s="11">
        <f t="shared" si="171"/>
        <v>0.15944943823000809</v>
      </c>
      <c r="F355" s="7">
        <f t="shared" si="165"/>
        <v>0.30407961938956213</v>
      </c>
      <c r="G355" s="7">
        <f t="shared" si="166"/>
        <v>0.72555889475134605</v>
      </c>
      <c r="H355">
        <f t="shared" si="167"/>
        <v>606.93015652096881</v>
      </c>
      <c r="I355">
        <f t="shared" si="172"/>
        <v>833.06984347903119</v>
      </c>
      <c r="J355" s="8">
        <f t="shared" si="173"/>
        <v>0.14463018115955403</v>
      </c>
      <c r="L355" s="7">
        <f t="shared" si="174"/>
        <v>0.5</v>
      </c>
      <c r="M355" s="2">
        <f t="shared" si="175"/>
        <v>2458837.7708333335</v>
      </c>
      <c r="N355" s="3">
        <f t="shared" si="176"/>
        <v>0.19966518366416122</v>
      </c>
      <c r="P355">
        <f t="shared" si="177"/>
        <v>268.56679224557138</v>
      </c>
      <c r="Q355">
        <f t="shared" si="178"/>
        <v>7545.2860917607932</v>
      </c>
      <c r="R355">
        <f t="shared" si="179"/>
        <v>1.6700235623628597E-2</v>
      </c>
      <c r="S355">
        <f t="shared" si="180"/>
        <v>-0.4960650274221739</v>
      </c>
      <c r="T355">
        <f t="shared" si="181"/>
        <v>268.07072721814922</v>
      </c>
      <c r="U355">
        <f t="shared" si="182"/>
        <v>7544.7900267333707</v>
      </c>
      <c r="V355">
        <f t="shared" si="183"/>
        <v>0.98386686871200268</v>
      </c>
      <c r="W355">
        <f t="shared" si="184"/>
        <v>268.06031425974948</v>
      </c>
      <c r="X355">
        <f t="shared" si="185"/>
        <v>23.436694629260277</v>
      </c>
      <c r="Y355">
        <f t="shared" si="186"/>
        <v>23.436300319676079</v>
      </c>
      <c r="Z355">
        <f t="shared" si="187"/>
        <v>-92.113940677682123</v>
      </c>
      <c r="AA355">
        <f t="shared" si="188"/>
        <v>-23.422069647927749</v>
      </c>
      <c r="AB355">
        <f t="shared" si="189"/>
        <v>4.3023235479116725E-2</v>
      </c>
      <c r="AC355">
        <f t="shared" si="190"/>
        <v>2.6648858185460691</v>
      </c>
      <c r="AD355">
        <f t="shared" si="191"/>
        <v>75.866269565121101</v>
      </c>
      <c r="AE355" s="7">
        <f t="shared" si="192"/>
        <v>0.51481925707045406</v>
      </c>
      <c r="AF355">
        <f t="shared" si="168"/>
        <v>698.66026981854611</v>
      </c>
      <c r="AG355">
        <f t="shared" si="193"/>
        <v>-5.3349325453634719</v>
      </c>
      <c r="AH355">
        <f t="shared" si="169"/>
        <v>54.895518150532176</v>
      </c>
      <c r="AI355">
        <f t="shared" si="194"/>
        <v>35.104481849467824</v>
      </c>
      <c r="AJ355">
        <f t="shared" si="195"/>
        <v>2.2903653781694056E-2</v>
      </c>
      <c r="AK355">
        <f t="shared" si="196"/>
        <v>35.127385503249521</v>
      </c>
      <c r="AL355">
        <f t="shared" si="170"/>
        <v>174.01399877620906</v>
      </c>
    </row>
    <row r="356" spans="4:38" x14ac:dyDescent="0.25">
      <c r="D356" s="1">
        <f t="shared" si="197"/>
        <v>43820</v>
      </c>
      <c r="E356" s="11">
        <f t="shared" si="171"/>
        <v>0.15980405522452287</v>
      </c>
      <c r="F356" s="7">
        <f t="shared" si="165"/>
        <v>0.30444547935302868</v>
      </c>
      <c r="G356" s="7">
        <f t="shared" si="166"/>
        <v>0.72587978283900534</v>
      </c>
      <c r="H356">
        <f t="shared" si="167"/>
        <v>606.86539701980655</v>
      </c>
      <c r="I356">
        <f t="shared" si="172"/>
        <v>833.13460298019345</v>
      </c>
      <c r="J356" s="8">
        <f t="shared" si="173"/>
        <v>0.14464142412850581</v>
      </c>
      <c r="L356" s="7">
        <f t="shared" si="174"/>
        <v>0.5</v>
      </c>
      <c r="M356" s="2">
        <f t="shared" si="175"/>
        <v>2458838.7708333335</v>
      </c>
      <c r="N356" s="3">
        <f t="shared" si="176"/>
        <v>0.19969256217203254</v>
      </c>
      <c r="P356">
        <f t="shared" si="177"/>
        <v>269.55243960905045</v>
      </c>
      <c r="Q356">
        <f t="shared" si="178"/>
        <v>7546.2716920408384</v>
      </c>
      <c r="R356">
        <f t="shared" si="179"/>
        <v>1.670023447133295E-2</v>
      </c>
      <c r="S356">
        <f t="shared" si="180"/>
        <v>-0.46354066226514529</v>
      </c>
      <c r="T356">
        <f t="shared" si="181"/>
        <v>269.08889894678532</v>
      </c>
      <c r="U356">
        <f t="shared" si="182"/>
        <v>7545.8081513785728</v>
      </c>
      <c r="V356">
        <f t="shared" si="183"/>
        <v>0.98379395727013286</v>
      </c>
      <c r="W356">
        <f t="shared" si="184"/>
        <v>269.07848530994778</v>
      </c>
      <c r="X356">
        <f t="shared" si="185"/>
        <v>23.436694273225452</v>
      </c>
      <c r="Y356">
        <f t="shared" si="186"/>
        <v>23.436302301571573</v>
      </c>
      <c r="Z356">
        <f t="shared" si="187"/>
        <v>-91.004356334516075</v>
      </c>
      <c r="AA356">
        <f t="shared" si="188"/>
        <v>-23.433089991674429</v>
      </c>
      <c r="AB356">
        <f t="shared" si="189"/>
        <v>4.3023242962597651E-2</v>
      </c>
      <c r="AC356">
        <f t="shared" si="190"/>
        <v>2.1704272217356437</v>
      </c>
      <c r="AD356">
        <f t="shared" si="191"/>
        <v>75.858174627475819</v>
      </c>
      <c r="AE356" s="7">
        <f t="shared" si="192"/>
        <v>0.51516263109601701</v>
      </c>
      <c r="AF356">
        <f t="shared" si="168"/>
        <v>698.16581122173557</v>
      </c>
      <c r="AG356">
        <f t="shared" si="193"/>
        <v>-5.4585471945661084</v>
      </c>
      <c r="AH356">
        <f t="shared" si="169"/>
        <v>54.917633069065793</v>
      </c>
      <c r="AI356">
        <f t="shared" si="194"/>
        <v>35.082366930934207</v>
      </c>
      <c r="AJ356">
        <f t="shared" si="195"/>
        <v>2.2922363044743578E-2</v>
      </c>
      <c r="AK356">
        <f t="shared" si="196"/>
        <v>35.105289293978949</v>
      </c>
      <c r="AL356">
        <f t="shared" si="170"/>
        <v>173.87736980112925</v>
      </c>
    </row>
    <row r="357" spans="4:38" x14ac:dyDescent="0.25">
      <c r="D357" s="1">
        <f t="shared" si="197"/>
        <v>43821</v>
      </c>
      <c r="E357" s="11">
        <f t="shared" si="171"/>
        <v>0.1601513935456553</v>
      </c>
      <c r="F357" s="7">
        <f t="shared" si="165"/>
        <v>0.30479606114681707</v>
      </c>
      <c r="G357" s="7">
        <f t="shared" si="166"/>
        <v>0.72621739074217007</v>
      </c>
      <c r="H357">
        <f t="shared" si="167"/>
        <v>606.84671461730829</v>
      </c>
      <c r="I357">
        <f t="shared" si="172"/>
        <v>833.15328538269171</v>
      </c>
      <c r="J357" s="8">
        <f t="shared" si="173"/>
        <v>0.14464466760116176</v>
      </c>
      <c r="L357" s="7">
        <f t="shared" si="174"/>
        <v>0.5</v>
      </c>
      <c r="M357" s="2">
        <f t="shared" si="175"/>
        <v>2458839.7708333335</v>
      </c>
      <c r="N357" s="3">
        <f t="shared" si="176"/>
        <v>0.19971994067990387</v>
      </c>
      <c r="P357">
        <f t="shared" si="177"/>
        <v>270.53808697253044</v>
      </c>
      <c r="Q357">
        <f t="shared" si="178"/>
        <v>7547.2572923208827</v>
      </c>
      <c r="R357">
        <f t="shared" si="179"/>
        <v>1.6700233319037108E-2</v>
      </c>
      <c r="S357">
        <f t="shared" si="180"/>
        <v>-0.43087051535401361</v>
      </c>
      <c r="T357">
        <f t="shared" si="181"/>
        <v>270.10721645717643</v>
      </c>
      <c r="U357">
        <f t="shared" si="182"/>
        <v>7546.8264218055283</v>
      </c>
      <c r="V357">
        <f t="shared" si="183"/>
        <v>0.98372599576953701</v>
      </c>
      <c r="W357">
        <f t="shared" si="184"/>
        <v>270.09680214593595</v>
      </c>
      <c r="X357">
        <f t="shared" si="185"/>
        <v>23.436693917190631</v>
      </c>
      <c r="Y357">
        <f t="shared" si="186"/>
        <v>23.436304283801881</v>
      </c>
      <c r="Z357">
        <f t="shared" si="187"/>
        <v>-89.894493914403981</v>
      </c>
      <c r="AA357">
        <f t="shared" si="188"/>
        <v>-23.436268835339746</v>
      </c>
      <c r="AB357">
        <f t="shared" si="189"/>
        <v>4.3023250447343508E-2</v>
      </c>
      <c r="AC357">
        <f t="shared" si="190"/>
        <v>1.6749306399292962</v>
      </c>
      <c r="AD357">
        <f t="shared" si="191"/>
        <v>75.855839327163537</v>
      </c>
      <c r="AE357" s="7">
        <f t="shared" si="192"/>
        <v>0.51550672594449354</v>
      </c>
      <c r="AF357">
        <f t="shared" si="168"/>
        <v>697.6703146399293</v>
      </c>
      <c r="AG357">
        <f t="shared" si="193"/>
        <v>-5.5824213400176745</v>
      </c>
      <c r="AH357">
        <f t="shared" si="169"/>
        <v>54.932219339564483</v>
      </c>
      <c r="AI357">
        <f t="shared" si="194"/>
        <v>35.067780660435517</v>
      </c>
      <c r="AJ357">
        <f t="shared" si="195"/>
        <v>2.293471419220287E-2</v>
      </c>
      <c r="AK357">
        <f t="shared" si="196"/>
        <v>35.09071537462772</v>
      </c>
      <c r="AL357">
        <f t="shared" si="170"/>
        <v>173.73958722525788</v>
      </c>
    </row>
    <row r="358" spans="4:38" x14ac:dyDescent="0.25">
      <c r="D358" s="1">
        <f t="shared" si="197"/>
        <v>43822</v>
      </c>
      <c r="E358" s="11">
        <f t="shared" si="171"/>
        <v>0.16049106224848619</v>
      </c>
      <c r="F358" s="7">
        <f t="shared" si="165"/>
        <v>0.30513096750813551</v>
      </c>
      <c r="G358" s="7">
        <f t="shared" si="166"/>
        <v>0.72657134646953836</v>
      </c>
      <c r="H358">
        <f t="shared" si="167"/>
        <v>606.87414570442002</v>
      </c>
      <c r="I358">
        <f t="shared" si="172"/>
        <v>833.12585429557998</v>
      </c>
      <c r="J358" s="8">
        <f t="shared" si="173"/>
        <v>0.14463990525964932</v>
      </c>
      <c r="L358" s="7">
        <f t="shared" si="174"/>
        <v>0.5</v>
      </c>
      <c r="M358" s="2">
        <f t="shared" si="175"/>
        <v>2458840.7708333335</v>
      </c>
      <c r="N358" s="3">
        <f t="shared" si="176"/>
        <v>0.19974731918777519</v>
      </c>
      <c r="P358">
        <f t="shared" si="177"/>
        <v>271.52373433601133</v>
      </c>
      <c r="Q358">
        <f t="shared" si="178"/>
        <v>7548.2428926009261</v>
      </c>
      <c r="R358">
        <f t="shared" si="179"/>
        <v>1.6700232166741078E-2</v>
      </c>
      <c r="S358">
        <f t="shared" si="180"/>
        <v>-0.3980648269223796</v>
      </c>
      <c r="T358">
        <f t="shared" si="181"/>
        <v>271.12566950908894</v>
      </c>
      <c r="U358">
        <f t="shared" si="182"/>
        <v>7547.8448277740035</v>
      </c>
      <c r="V358">
        <f t="shared" si="183"/>
        <v>0.98366300635949477</v>
      </c>
      <c r="W358">
        <f t="shared" si="184"/>
        <v>271.11525452748089</v>
      </c>
      <c r="X358">
        <f t="shared" si="185"/>
        <v>23.43669356115581</v>
      </c>
      <c r="Y358">
        <f t="shared" si="186"/>
        <v>23.436306266365008</v>
      </c>
      <c r="Z358">
        <f t="shared" si="187"/>
        <v>-88.784496261608126</v>
      </c>
      <c r="AA358">
        <f t="shared" si="188"/>
        <v>-23.431601325381269</v>
      </c>
      <c r="AB358">
        <f t="shared" si="189"/>
        <v>4.3023257933346763E-2</v>
      </c>
      <c r="AC358">
        <f t="shared" si="190"/>
        <v>1.1789499360748668</v>
      </c>
      <c r="AD358">
        <f t="shared" si="191"/>
        <v>75.859268213052502</v>
      </c>
      <c r="AE358" s="7">
        <f t="shared" si="192"/>
        <v>0.51585115698883688</v>
      </c>
      <c r="AF358">
        <f t="shared" si="168"/>
        <v>697.17433393607485</v>
      </c>
      <c r="AG358">
        <f t="shared" si="193"/>
        <v>-5.7064165159812887</v>
      </c>
      <c r="AH358">
        <f t="shared" si="169"/>
        <v>54.939265624817452</v>
      </c>
      <c r="AI358">
        <f t="shared" si="194"/>
        <v>35.060734375182548</v>
      </c>
      <c r="AJ358">
        <f t="shared" si="195"/>
        <v>2.2940683916417293E-2</v>
      </c>
      <c r="AK358">
        <f t="shared" si="196"/>
        <v>35.083675059098965</v>
      </c>
      <c r="AL358">
        <f t="shared" si="170"/>
        <v>173.60074264260311</v>
      </c>
    </row>
    <row r="359" spans="4:38" x14ac:dyDescent="0.25">
      <c r="D359" s="1">
        <f t="shared" si="197"/>
        <v>43823</v>
      </c>
      <c r="E359" s="11">
        <f t="shared" si="171"/>
        <v>0.16082267787230359</v>
      </c>
      <c r="F359" s="7">
        <f t="shared" si="165"/>
        <v>0.30544981630756535</v>
      </c>
      <c r="G359" s="7">
        <f t="shared" si="166"/>
        <v>0.72694126256651825</v>
      </c>
      <c r="H359">
        <f t="shared" si="167"/>
        <v>606.94768261289232</v>
      </c>
      <c r="I359">
        <f t="shared" si="172"/>
        <v>833.05231738710768</v>
      </c>
      <c r="J359" s="8">
        <f t="shared" si="173"/>
        <v>0.14462713843526176</v>
      </c>
      <c r="L359" s="7">
        <f t="shared" si="174"/>
        <v>0.5</v>
      </c>
      <c r="M359" s="2">
        <f t="shared" si="175"/>
        <v>2458841.7708333335</v>
      </c>
      <c r="N359" s="3">
        <f t="shared" si="176"/>
        <v>0.19977469769564651</v>
      </c>
      <c r="P359">
        <f t="shared" si="177"/>
        <v>272.5093816994904</v>
      </c>
      <c r="Q359">
        <f t="shared" si="178"/>
        <v>7549.2284928809704</v>
      </c>
      <c r="R359">
        <f t="shared" si="179"/>
        <v>1.6700231014444858E-2</v>
      </c>
      <c r="S359">
        <f t="shared" si="180"/>
        <v>-0.36513388746351477</v>
      </c>
      <c r="T359">
        <f t="shared" si="181"/>
        <v>272.14424781202689</v>
      </c>
      <c r="U359">
        <f t="shared" si="182"/>
        <v>7548.8633589935071</v>
      </c>
      <c r="V359">
        <f t="shared" si="183"/>
        <v>0.98360500957684083</v>
      </c>
      <c r="W359">
        <f t="shared" si="184"/>
        <v>272.13383216408727</v>
      </c>
      <c r="X359">
        <f t="shared" si="185"/>
        <v>23.436693205120989</v>
      </c>
      <c r="Y359">
        <f t="shared" si="186"/>
        <v>23.436308249258953</v>
      </c>
      <c r="Z359">
        <f t="shared" si="187"/>
        <v>-87.674506355180426</v>
      </c>
      <c r="AA359">
        <f t="shared" si="188"/>
        <v>-23.419086799707152</v>
      </c>
      <c r="AB359">
        <f t="shared" si="189"/>
        <v>4.3023265420599859E-2</v>
      </c>
      <c r="AC359">
        <f t="shared" si="190"/>
        <v>0.68303921065969275</v>
      </c>
      <c r="AD359">
        <f t="shared" si="191"/>
        <v>75.86846032661154</v>
      </c>
      <c r="AE359" s="7">
        <f t="shared" si="192"/>
        <v>0.51619553943704188</v>
      </c>
      <c r="AF359">
        <f t="shared" si="168"/>
        <v>696.67842321065973</v>
      </c>
      <c r="AG359">
        <f t="shared" si="193"/>
        <v>-5.8303941973350675</v>
      </c>
      <c r="AH359">
        <f t="shared" si="169"/>
        <v>54.938763880338506</v>
      </c>
      <c r="AI359">
        <f t="shared" si="194"/>
        <v>35.061236119661494</v>
      </c>
      <c r="AJ359">
        <f t="shared" si="195"/>
        <v>2.2940258762138534E-2</v>
      </c>
      <c r="AK359">
        <f t="shared" si="196"/>
        <v>35.084176378423635</v>
      </c>
      <c r="AL359">
        <f t="shared" si="170"/>
        <v>173.46092743509303</v>
      </c>
    </row>
    <row r="360" spans="4:38" x14ac:dyDescent="0.25">
      <c r="D360" s="1">
        <f t="shared" si="197"/>
        <v>43824</v>
      </c>
      <c r="E360" s="11">
        <f t="shared" si="171"/>
        <v>0.16114586508557771</v>
      </c>
      <c r="F360" s="7">
        <f t="shared" si="165"/>
        <v>0.30575224119047567</v>
      </c>
      <c r="G360" s="7">
        <f t="shared" si="166"/>
        <v>0.72732673677088389</v>
      </c>
      <c r="H360">
        <f t="shared" si="167"/>
        <v>607.06727363578773</v>
      </c>
      <c r="I360">
        <f t="shared" si="172"/>
        <v>832.93272636421227</v>
      </c>
      <c r="J360" s="8">
        <f t="shared" si="173"/>
        <v>0.14460637610489796</v>
      </c>
      <c r="L360" s="7">
        <f t="shared" si="174"/>
        <v>0.5</v>
      </c>
      <c r="M360" s="2">
        <f t="shared" si="175"/>
        <v>2458842.7708333335</v>
      </c>
      <c r="N360" s="3">
        <f t="shared" si="176"/>
        <v>0.19980207620351784</v>
      </c>
      <c r="P360">
        <f t="shared" si="177"/>
        <v>273.49502906297221</v>
      </c>
      <c r="Q360">
        <f t="shared" si="178"/>
        <v>7550.2140931610138</v>
      </c>
      <c r="R360">
        <f t="shared" si="179"/>
        <v>1.6700229862148447E-2</v>
      </c>
      <c r="S360">
        <f t="shared" si="180"/>
        <v>-0.33208803395397568</v>
      </c>
      <c r="T360">
        <f t="shared" si="181"/>
        <v>273.16294102901821</v>
      </c>
      <c r="U360">
        <f t="shared" si="182"/>
        <v>7549.8820051270595</v>
      </c>
      <c r="V360">
        <f t="shared" si="183"/>
        <v>0.98355202433743338</v>
      </c>
      <c r="W360">
        <f t="shared" si="184"/>
        <v>273.15252471878352</v>
      </c>
      <c r="X360">
        <f t="shared" si="185"/>
        <v>23.436692849086167</v>
      </c>
      <c r="Y360">
        <f t="shared" si="186"/>
        <v>23.43631023248172</v>
      </c>
      <c r="Z360">
        <f t="shared" si="187"/>
        <v>-86.564667031222712</v>
      </c>
      <c r="AA360">
        <f t="shared" si="188"/>
        <v>-23.398728790522657</v>
      </c>
      <c r="AB360">
        <f t="shared" si="189"/>
        <v>4.3023272909095266E-2</v>
      </c>
      <c r="AC360">
        <f t="shared" si="190"/>
        <v>0.18775186782124684</v>
      </c>
      <c r="AD360">
        <f t="shared" si="191"/>
        <v>75.883409204473466</v>
      </c>
      <c r="AE360" s="7">
        <f t="shared" si="192"/>
        <v>0.5165394889806797</v>
      </c>
      <c r="AF360">
        <f t="shared" si="168"/>
        <v>696.18313586782119</v>
      </c>
      <c r="AG360">
        <f t="shared" si="193"/>
        <v>-5.9542160330447018</v>
      </c>
      <c r="AH360">
        <f t="shared" si="169"/>
        <v>54.930709359928159</v>
      </c>
      <c r="AI360">
        <f t="shared" si="194"/>
        <v>35.069290640071841</v>
      </c>
      <c r="AJ360">
        <f t="shared" si="195"/>
        <v>2.2933435182761894E-2</v>
      </c>
      <c r="AK360">
        <f t="shared" si="196"/>
        <v>35.092224075254606</v>
      </c>
      <c r="AL360">
        <f t="shared" si="170"/>
        <v>173.32023273976006</v>
      </c>
    </row>
    <row r="361" spans="4:38" x14ac:dyDescent="0.25">
      <c r="D361" s="1">
        <f t="shared" si="197"/>
        <v>43825</v>
      </c>
      <c r="E361" s="11">
        <f t="shared" si="171"/>
        <v>0.16146025730341793</v>
      </c>
      <c r="F361" s="7">
        <f t="shared" si="165"/>
        <v>0.30603789216494698</v>
      </c>
      <c r="G361" s="7">
        <f t="shared" si="166"/>
        <v>0.72772735271883071</v>
      </c>
      <c r="H361">
        <f t="shared" si="167"/>
        <v>607.23282319759267</v>
      </c>
      <c r="I361">
        <f t="shared" si="172"/>
        <v>832.76717680240733</v>
      </c>
      <c r="J361" s="8">
        <f t="shared" si="173"/>
        <v>0.14457763486152905</v>
      </c>
      <c r="L361" s="7">
        <f t="shared" si="174"/>
        <v>0.5</v>
      </c>
      <c r="M361" s="2">
        <f t="shared" si="175"/>
        <v>2458843.7708333335</v>
      </c>
      <c r="N361" s="3">
        <f t="shared" si="176"/>
        <v>0.19982945471138916</v>
      </c>
      <c r="P361">
        <f t="shared" si="177"/>
        <v>274.48067642645401</v>
      </c>
      <c r="Q361">
        <f t="shared" si="178"/>
        <v>7551.1996934410563</v>
      </c>
      <c r="R361">
        <f t="shared" si="179"/>
        <v>1.6700228709851848E-2</v>
      </c>
      <c r="S361">
        <f t="shared" si="180"/>
        <v>-0.29893764604951267</v>
      </c>
      <c r="T361">
        <f t="shared" si="181"/>
        <v>274.18173878040449</v>
      </c>
      <c r="U361">
        <f t="shared" si="182"/>
        <v>7550.9007557950072</v>
      </c>
      <c r="V361">
        <f t="shared" si="183"/>
        <v>0.98350406792828315</v>
      </c>
      <c r="W361">
        <f t="shared" si="184"/>
        <v>274.17132181191187</v>
      </c>
      <c r="X361">
        <f t="shared" si="185"/>
        <v>23.436692493051346</v>
      </c>
      <c r="Y361">
        <f t="shared" si="186"/>
        <v>23.436312216031308</v>
      </c>
      <c r="Z361">
        <f t="shared" si="187"/>
        <v>-85.45512070568499</v>
      </c>
      <c r="AA361">
        <f t="shared" si="188"/>
        <v>-23.370535019774366</v>
      </c>
      <c r="AB361">
        <f t="shared" si="189"/>
        <v>4.3023280398825442E-2</v>
      </c>
      <c r="AC361">
        <f t="shared" si="190"/>
        <v>-0.30636031631993826</v>
      </c>
      <c r="AD361">
        <f t="shared" si="191"/>
        <v>75.904102899699083</v>
      </c>
      <c r="AE361" s="7">
        <f t="shared" si="192"/>
        <v>0.51688262244188887</v>
      </c>
      <c r="AF361">
        <f t="shared" si="168"/>
        <v>695.68902368368003</v>
      </c>
      <c r="AG361">
        <f t="shared" si="193"/>
        <v>-6.0777440790799915</v>
      </c>
      <c r="AH361">
        <f t="shared" si="169"/>
        <v>54.915100617370648</v>
      </c>
      <c r="AI361">
        <f t="shared" si="194"/>
        <v>35.084899382629352</v>
      </c>
      <c r="AJ361">
        <f t="shared" si="195"/>
        <v>2.2920219554801575E-2</v>
      </c>
      <c r="AK361">
        <f t="shared" si="196"/>
        <v>35.107819602184151</v>
      </c>
      <c r="AL361">
        <f t="shared" si="170"/>
        <v>173.17874941528862</v>
      </c>
    </row>
    <row r="362" spans="4:38" x14ac:dyDescent="0.25">
      <c r="D362" s="1">
        <f t="shared" si="197"/>
        <v>43826</v>
      </c>
      <c r="E362" s="11">
        <f t="shared" si="171"/>
        <v>0.1617654972760425</v>
      </c>
      <c r="F362" s="7">
        <f t="shared" si="165"/>
        <v>0.30630643613493536</v>
      </c>
      <c r="G362" s="7">
        <f t="shared" si="166"/>
        <v>0.72814268069936394</v>
      </c>
      <c r="H362">
        <f t="shared" si="167"/>
        <v>607.44419217277721</v>
      </c>
      <c r="I362">
        <f t="shared" si="172"/>
        <v>832.55580782722279</v>
      </c>
      <c r="J362" s="8">
        <f t="shared" si="173"/>
        <v>0.14454093885889285</v>
      </c>
      <c r="L362" s="7">
        <f t="shared" si="174"/>
        <v>0.5</v>
      </c>
      <c r="M362" s="2">
        <f t="shared" si="175"/>
        <v>2458844.7708333335</v>
      </c>
      <c r="N362" s="3">
        <f t="shared" si="176"/>
        <v>0.19985683321926045</v>
      </c>
      <c r="P362">
        <f t="shared" si="177"/>
        <v>275.46632378993581</v>
      </c>
      <c r="Q362">
        <f t="shared" si="178"/>
        <v>7552.1852937210988</v>
      </c>
      <c r="R362">
        <f t="shared" si="179"/>
        <v>1.6700227557555056E-2</v>
      </c>
      <c r="S362">
        <f t="shared" si="180"/>
        <v>-0.26569314225728791</v>
      </c>
      <c r="T362">
        <f t="shared" si="181"/>
        <v>275.20063064767851</v>
      </c>
      <c r="U362">
        <f t="shared" si="182"/>
        <v>7551.9196005788417</v>
      </c>
      <c r="V362">
        <f t="shared" si="183"/>
        <v>0.983461156000357</v>
      </c>
      <c r="W362">
        <f t="shared" si="184"/>
        <v>275.19021302496566</v>
      </c>
      <c r="X362">
        <f t="shared" si="185"/>
        <v>23.436692137016525</v>
      </c>
      <c r="Y362">
        <f t="shared" si="186"/>
        <v>23.43631419990572</v>
      </c>
      <c r="Z362">
        <f t="shared" si="187"/>
        <v>-84.346009098722732</v>
      </c>
      <c r="AA362">
        <f t="shared" si="188"/>
        <v>-23.334517387217868</v>
      </c>
      <c r="AB362">
        <f t="shared" si="189"/>
        <v>4.3023287889782838E-2</v>
      </c>
      <c r="AC362">
        <f t="shared" si="190"/>
        <v>-0.79874812069556422</v>
      </c>
      <c r="AD362">
        <f t="shared" si="191"/>
        <v>75.930524021597151</v>
      </c>
      <c r="AE362" s="7">
        <f t="shared" si="192"/>
        <v>0.51722455841714965</v>
      </c>
      <c r="AF362">
        <f t="shared" si="168"/>
        <v>695.19663587930449</v>
      </c>
      <c r="AG362">
        <f t="shared" si="193"/>
        <v>-6.2008410301738763</v>
      </c>
      <c r="AH362">
        <f t="shared" si="169"/>
        <v>54.891939504289255</v>
      </c>
      <c r="AI362">
        <f t="shared" si="194"/>
        <v>35.108060495710745</v>
      </c>
      <c r="AJ362">
        <f t="shared" si="195"/>
        <v>2.2900628150503394E-2</v>
      </c>
      <c r="AK362">
        <f t="shared" si="196"/>
        <v>35.130961123861248</v>
      </c>
      <c r="AL362">
        <f t="shared" si="170"/>
        <v>173.0365680077083</v>
      </c>
    </row>
    <row r="363" spans="4:38" x14ac:dyDescent="0.25">
      <c r="D363" s="1">
        <f t="shared" si="197"/>
        <v>43827</v>
      </c>
      <c r="E363" s="11">
        <f t="shared" si="171"/>
        <v>0.16206123764696309</v>
      </c>
      <c r="F363" s="7">
        <f t="shared" si="165"/>
        <v>0.30655755737775758</v>
      </c>
      <c r="G363" s="7">
        <f t="shared" si="166"/>
        <v>0.7285722784545795</v>
      </c>
      <c r="H363">
        <f t="shared" si="167"/>
        <v>607.70119835062371</v>
      </c>
      <c r="I363">
        <f t="shared" si="172"/>
        <v>832.29880164937629</v>
      </c>
      <c r="J363" s="8">
        <f t="shared" si="173"/>
        <v>0.14449631973079449</v>
      </c>
      <c r="L363" s="7">
        <f t="shared" si="174"/>
        <v>0.5</v>
      </c>
      <c r="M363" s="2">
        <f t="shared" si="175"/>
        <v>2458845.7708333335</v>
      </c>
      <c r="N363" s="3">
        <f t="shared" si="176"/>
        <v>0.19988421172713178</v>
      </c>
      <c r="P363">
        <f t="shared" si="177"/>
        <v>276.45197115341853</v>
      </c>
      <c r="Q363">
        <f t="shared" si="178"/>
        <v>7553.1708940011422</v>
      </c>
      <c r="R363">
        <f t="shared" si="179"/>
        <v>1.6700226405258079E-2</v>
      </c>
      <c r="S363">
        <f t="shared" si="180"/>
        <v>-0.23236497608585099</v>
      </c>
      <c r="T363">
        <f t="shared" si="181"/>
        <v>276.21960617733265</v>
      </c>
      <c r="U363">
        <f t="shared" si="182"/>
        <v>7552.9385290250566</v>
      </c>
      <c r="V363">
        <f t="shared" si="183"/>
        <v>0.98342330256205146</v>
      </c>
      <c r="W363">
        <f t="shared" si="184"/>
        <v>276.20918790443773</v>
      </c>
      <c r="X363">
        <f t="shared" si="185"/>
        <v>23.436691780981704</v>
      </c>
      <c r="Y363">
        <f t="shared" si="186"/>
        <v>23.436316184102957</v>
      </c>
      <c r="Z363">
        <f t="shared" si="187"/>
        <v>-83.237472961711021</v>
      </c>
      <c r="AA363">
        <f t="shared" si="188"/>
        <v>-23.290691951169343</v>
      </c>
      <c r="AB363">
        <f t="shared" si="189"/>
        <v>4.3023295381959877E-2</v>
      </c>
      <c r="AC363">
        <f t="shared" si="190"/>
        <v>-1.2888657992826074</v>
      </c>
      <c r="AD363">
        <f t="shared" si="191"/>
        <v>75.962649793827964</v>
      </c>
      <c r="AE363" s="7">
        <f t="shared" si="192"/>
        <v>0.51756491791616854</v>
      </c>
      <c r="AF363">
        <f t="shared" si="168"/>
        <v>694.70651820071748</v>
      </c>
      <c r="AG363">
        <f t="shared" si="193"/>
        <v>-6.3233704498206293</v>
      </c>
      <c r="AH363">
        <f t="shared" si="169"/>
        <v>54.861231164202373</v>
      </c>
      <c r="AI363">
        <f t="shared" si="194"/>
        <v>35.138768835797627</v>
      </c>
      <c r="AJ363">
        <f t="shared" si="195"/>
        <v>2.287468706883556E-2</v>
      </c>
      <c r="AK363">
        <f t="shared" si="196"/>
        <v>35.161643522866463</v>
      </c>
      <c r="AL363">
        <f t="shared" si="170"/>
        <v>172.89377871503416</v>
      </c>
    </row>
    <row r="364" spans="4:38" x14ac:dyDescent="0.25">
      <c r="D364" s="1">
        <f t="shared" si="197"/>
        <v>43828</v>
      </c>
      <c r="E364" s="11">
        <f t="shared" si="171"/>
        <v>0.16234714147978926</v>
      </c>
      <c r="F364" s="7">
        <f t="shared" si="165"/>
        <v>0.30679095796535333</v>
      </c>
      <c r="G364" s="7">
        <f t="shared" si="166"/>
        <v>0.72901569202309702</v>
      </c>
      <c r="H364">
        <f t="shared" si="167"/>
        <v>608.00361704315094</v>
      </c>
      <c r="I364">
        <f t="shared" si="172"/>
        <v>831.99638295684906</v>
      </c>
      <c r="J364" s="8">
        <f t="shared" si="173"/>
        <v>0.14444381648556406</v>
      </c>
      <c r="L364" s="7">
        <f t="shared" si="174"/>
        <v>0.5</v>
      </c>
      <c r="M364" s="2">
        <f t="shared" si="175"/>
        <v>2458846.7708333335</v>
      </c>
      <c r="N364" s="3">
        <f t="shared" si="176"/>
        <v>0.1999115902350031</v>
      </c>
      <c r="P364">
        <f t="shared" si="177"/>
        <v>277.43761851690124</v>
      </c>
      <c r="Q364">
        <f t="shared" si="178"/>
        <v>7554.1564942811838</v>
      </c>
      <c r="R364">
        <f t="shared" si="179"/>
        <v>1.6700225252960908E-2</v>
      </c>
      <c r="S364">
        <f t="shared" si="180"/>
        <v>-0.19896363217520471</v>
      </c>
      <c r="T364">
        <f t="shared" si="181"/>
        <v>277.23865488472603</v>
      </c>
      <c r="U364">
        <f t="shared" si="182"/>
        <v>7553.9575306490087</v>
      </c>
      <c r="V364">
        <f t="shared" si="183"/>
        <v>0.98339051997334981</v>
      </c>
      <c r="W364">
        <f t="shared" si="184"/>
        <v>277.22823596568787</v>
      </c>
      <c r="X364">
        <f t="shared" si="185"/>
        <v>23.436691424946883</v>
      </c>
      <c r="Y364">
        <f t="shared" si="186"/>
        <v>23.436318168621021</v>
      </c>
      <c r="Z364">
        <f t="shared" si="187"/>
        <v>-82.129651807943006</v>
      </c>
      <c r="AA364">
        <f t="shared" si="188"/>
        <v>-23.239078902034304</v>
      </c>
      <c r="AB364">
        <f t="shared" si="189"/>
        <v>4.302330287534907E-2</v>
      </c>
      <c r="AC364">
        <f t="shared" si="190"/>
        <v>-1.7761719916843284</v>
      </c>
      <c r="AD364">
        <f t="shared" si="191"/>
        <v>76.000452130393867</v>
      </c>
      <c r="AE364" s="7">
        <f t="shared" si="192"/>
        <v>0.5179033249942252</v>
      </c>
      <c r="AF364">
        <f t="shared" si="168"/>
        <v>694.21921200831571</v>
      </c>
      <c r="AG364">
        <f t="shared" si="193"/>
        <v>-6.445196997921073</v>
      </c>
      <c r="AH364">
        <f t="shared" si="169"/>
        <v>54.822984022842135</v>
      </c>
      <c r="AI364">
        <f t="shared" si="194"/>
        <v>35.177015977157865</v>
      </c>
      <c r="AJ364">
        <f t="shared" si="195"/>
        <v>2.2842432125438E-2</v>
      </c>
      <c r="AK364">
        <f t="shared" si="196"/>
        <v>35.199858409283301</v>
      </c>
      <c r="AL364">
        <f t="shared" si="170"/>
        <v>172.7504713506554</v>
      </c>
    </row>
    <row r="365" spans="4:38" x14ac:dyDescent="0.25">
      <c r="D365" s="1">
        <f t="shared" si="197"/>
        <v>43829</v>
      </c>
      <c r="E365" s="11">
        <f t="shared" si="171"/>
        <v>0.16262288275275372</v>
      </c>
      <c r="F365" s="7">
        <f t="shared" si="165"/>
        <v>0.30700635812914134</v>
      </c>
      <c r="G365" s="7">
        <f t="shared" si="166"/>
        <v>0.72947245662359095</v>
      </c>
      <c r="H365">
        <f t="shared" si="167"/>
        <v>608.35118183200734</v>
      </c>
      <c r="I365">
        <f t="shared" si="172"/>
        <v>831.64881816799266</v>
      </c>
      <c r="J365" s="8">
        <f t="shared" si="173"/>
        <v>0.14438347537638763</v>
      </c>
      <c r="L365" s="7">
        <f t="shared" si="174"/>
        <v>0.5</v>
      </c>
      <c r="M365" s="2">
        <f t="shared" si="175"/>
        <v>2458847.7708333335</v>
      </c>
      <c r="N365" s="3">
        <f t="shared" si="176"/>
        <v>0.19993896874287442</v>
      </c>
      <c r="P365">
        <f t="shared" si="177"/>
        <v>278.42326588038486</v>
      </c>
      <c r="Q365">
        <f t="shared" si="178"/>
        <v>7555.1420945612263</v>
      </c>
      <c r="R365">
        <f t="shared" si="179"/>
        <v>1.6700224100663547E-2</v>
      </c>
      <c r="S365">
        <f t="shared" si="180"/>
        <v>-0.16549962240854496</v>
      </c>
      <c r="T365">
        <f t="shared" si="181"/>
        <v>278.2577662579763</v>
      </c>
      <c r="U365">
        <f t="shared" si="182"/>
        <v>7554.9765949388175</v>
      </c>
      <c r="V365">
        <f t="shared" si="183"/>
        <v>0.98336281894066035</v>
      </c>
      <c r="W365">
        <f t="shared" si="184"/>
        <v>278.24734669683426</v>
      </c>
      <c r="X365">
        <f t="shared" si="185"/>
        <v>23.436691068912065</v>
      </c>
      <c r="Y365">
        <f t="shared" si="186"/>
        <v>23.436320153457913</v>
      </c>
      <c r="Z365">
        <f t="shared" si="187"/>
        <v>-81.022683648019381</v>
      </c>
      <c r="AA365">
        <f t="shared" si="188"/>
        <v>-23.179702528738567</v>
      </c>
      <c r="AB365">
        <f t="shared" si="189"/>
        <v>4.3023310369942815E-2</v>
      </c>
      <c r="AC365">
        <f t="shared" si="190"/>
        <v>-2.2601306219672237</v>
      </c>
      <c r="AD365">
        <f t="shared" si="191"/>
        <v>76.043897729000918</v>
      </c>
      <c r="AE365" s="7">
        <f t="shared" si="192"/>
        <v>0.51823940737636609</v>
      </c>
      <c r="AF365">
        <f t="shared" si="168"/>
        <v>693.73525337803267</v>
      </c>
      <c r="AG365">
        <f t="shared" si="193"/>
        <v>-6.5661866554918333</v>
      </c>
      <c r="AH365">
        <f t="shared" si="169"/>
        <v>54.777209774813983</v>
      </c>
      <c r="AI365">
        <f t="shared" si="194"/>
        <v>35.222790225186017</v>
      </c>
      <c r="AJ365">
        <f t="shared" si="195"/>
        <v>2.2803908702440229E-2</v>
      </c>
      <c r="AK365">
        <f t="shared" si="196"/>
        <v>35.24559413388846</v>
      </c>
      <c r="AL365">
        <f t="shared" si="170"/>
        <v>172.60673530528902</v>
      </c>
    </row>
    <row r="366" spans="4:38" x14ac:dyDescent="0.25">
      <c r="D366" s="1">
        <f t="shared" si="197"/>
        <v>43830</v>
      </c>
      <c r="E366" s="11">
        <f t="shared" si="171"/>
        <v>0.16288814682023012</v>
      </c>
      <c r="F366" s="7">
        <f t="shared" si="165"/>
        <v>0.30720349656861884</v>
      </c>
      <c r="G366" s="7">
        <f t="shared" si="166"/>
        <v>0.7299420975750639</v>
      </c>
      <c r="H366">
        <f t="shared" si="167"/>
        <v>608.74358544928089</v>
      </c>
      <c r="I366">
        <f t="shared" si="172"/>
        <v>831.25641455071911</v>
      </c>
      <c r="J366" s="8">
        <f t="shared" si="173"/>
        <v>0.14431534974838872</v>
      </c>
      <c r="L366" s="7">
        <f t="shared" si="174"/>
        <v>0.5</v>
      </c>
      <c r="M366" s="2">
        <f t="shared" si="175"/>
        <v>2458848.7708333335</v>
      </c>
      <c r="N366" s="3">
        <f t="shared" si="176"/>
        <v>0.19996634725074575</v>
      </c>
      <c r="P366">
        <f t="shared" si="177"/>
        <v>279.40891324386939</v>
      </c>
      <c r="Q366">
        <f t="shared" si="178"/>
        <v>7556.1276948412678</v>
      </c>
      <c r="R366">
        <f t="shared" si="179"/>
        <v>1.6700222948365998E-2</v>
      </c>
      <c r="S366">
        <f t="shared" si="180"/>
        <v>-0.13198348200893015</v>
      </c>
      <c r="T366">
        <f t="shared" si="181"/>
        <v>279.27692976186046</v>
      </c>
      <c r="U366">
        <f t="shared" si="182"/>
        <v>7555.9957113592591</v>
      </c>
      <c r="V366">
        <f t="shared" si="183"/>
        <v>0.98334020851234394</v>
      </c>
      <c r="W366">
        <f t="shared" si="184"/>
        <v>279.26650956265439</v>
      </c>
      <c r="X366">
        <f t="shared" si="185"/>
        <v>23.436690712877244</v>
      </c>
      <c r="Y366">
        <f t="shared" si="186"/>
        <v>23.436322138611633</v>
      </c>
      <c r="Z366">
        <f t="shared" si="187"/>
        <v>-79.916704730921339</v>
      </c>
      <c r="AA366">
        <f t="shared" si="188"/>
        <v>-23.112591178219148</v>
      </c>
      <c r="AB366">
        <f t="shared" si="189"/>
        <v>4.3023317865733601E-2</v>
      </c>
      <c r="AC366">
        <f t="shared" si="190"/>
        <v>-2.7402117834513939</v>
      </c>
      <c r="AD366">
        <f t="shared" si="191"/>
        <v>76.092948181160111</v>
      </c>
      <c r="AE366" s="7">
        <f t="shared" si="192"/>
        <v>0.51857279707184134</v>
      </c>
      <c r="AF366">
        <f t="shared" si="168"/>
        <v>693.25517221654854</v>
      </c>
      <c r="AG366">
        <f t="shared" si="193"/>
        <v>-6.6862069458628639</v>
      </c>
      <c r="AH366">
        <f t="shared" si="169"/>
        <v>54.723923366693789</v>
      </c>
      <c r="AI366">
        <f t="shared" si="194"/>
        <v>35.276076633306211</v>
      </c>
      <c r="AJ366">
        <f t="shared" si="195"/>
        <v>2.275917155937706E-2</v>
      </c>
      <c r="AK366">
        <f t="shared" si="196"/>
        <v>35.29883580486559</v>
      </c>
      <c r="AL366">
        <f t="shared" si="170"/>
        <v>172.46265950733073</v>
      </c>
    </row>
    <row r="367" spans="4:38" x14ac:dyDescent="0.25">
      <c r="D367" s="1">
        <f t="shared" si="197"/>
        <v>43831</v>
      </c>
      <c r="E367" s="11">
        <f t="shared" si="171"/>
        <v>0.16314263084071998</v>
      </c>
      <c r="F367" s="7">
        <f t="shared" si="165"/>
        <v>0.30738213070420339</v>
      </c>
      <c r="G367" s="7">
        <f t="shared" si="166"/>
        <v>0.73042413125026973</v>
      </c>
      <c r="H367">
        <f t="shared" si="167"/>
        <v>609.18048078633547</v>
      </c>
      <c r="I367">
        <f t="shared" si="172"/>
        <v>830.81951921366453</v>
      </c>
      <c r="J367" s="8">
        <f t="shared" si="173"/>
        <v>0.14423949986348342</v>
      </c>
      <c r="L367" s="7">
        <f t="shared" si="174"/>
        <v>0.5</v>
      </c>
      <c r="M367" s="2">
        <f t="shared" si="175"/>
        <v>2458849.7708333335</v>
      </c>
      <c r="N367" s="3">
        <f>(M367-2451545)/36525</f>
        <v>0.19999372575861707</v>
      </c>
      <c r="P367">
        <f>MOD(280.46646+N367*(36000.76983 + N367*0.0003032),360)</f>
        <v>280.39456060735392</v>
      </c>
      <c r="Q367">
        <f>357.52911+N367*(35999.05029 - 0.0001537*N367)</f>
        <v>7557.1132951213103</v>
      </c>
      <c r="R367">
        <f t="shared" si="179"/>
        <v>1.6700221796068258E-2</v>
      </c>
      <c r="S367">
        <f>SIN(RADIANS(Q367))*(1.914602-N367*(0.004817+0.000014*N367))+SIN(RADIANS(2*Q367))*(0.019993-0.000101*N367)+SIN(RADIANS(3*Q367))*0.000289</f>
        <v>-9.842576562227949E-2</v>
      </c>
      <c r="T367">
        <f>P367+S367</f>
        <v>280.29613484173166</v>
      </c>
      <c r="U367">
        <f>Q367+S367</f>
        <v>7557.0148693556885</v>
      </c>
      <c r="V367">
        <f>(1.000001018*(1-R367*R367))/(1+R367*COS(RADIANS(U367)))</f>
        <v>0.98332269607492906</v>
      </c>
      <c r="W367">
        <f>T367-0.00569-0.00478*SIN(RADIANS(125.04-1934.136*N367))</f>
        <v>280.285714008502</v>
      </c>
      <c r="X367">
        <f>23+(26+((21.448-N367*(46.815+N367*(0.00059-N367*0.001813))))/60)/60</f>
        <v>23.436690356842423</v>
      </c>
      <c r="Y367">
        <f>X367+0.00256*COS(RADIANS(125.04-1934.136*N367))</f>
        <v>23.43632412408018</v>
      </c>
      <c r="Z367">
        <f t="shared" si="187"/>
        <v>-78.811849291696191</v>
      </c>
      <c r="AA367">
        <f>DEGREES(ASIN(SIN(RADIANS(Y367))*SIN(RADIANS(W367))))</f>
        <v>-23.037777208161543</v>
      </c>
      <c r="AB367">
        <f>TAN(RADIANS(Y367/2))*TAN(RADIANS(Y367/2))</f>
        <v>4.3023325362713846E-2</v>
      </c>
      <c r="AC367">
        <f>4*DEGREES(AB367*SIN(2*RADIANS(P367))-2*R367*SIN(RADIANS(Q367))+4*R367*AB367*SIN(RADIANS(Q367))*COS(2*RADIANS(P367))-0.5*AB367*AB367*SIN(4*RADIANS(P367))-1.25*R367*R367*SIN(2*RADIANS(Q367)))</f>
        <v>-3.2158926072205181</v>
      </c>
      <c r="AD367">
        <f t="shared" si="191"/>
        <v>76.147560098291933</v>
      </c>
      <c r="AE367" s="7">
        <f t="shared" si="192"/>
        <v>0.5189031309772365</v>
      </c>
      <c r="AF367">
        <f t="shared" si="168"/>
        <v>692.77949139277939</v>
      </c>
      <c r="AG367">
        <f>IF(AF367/4&lt;0,AF367/4+180,AF367/4-180)</f>
        <v>-6.8051271518051522</v>
      </c>
      <c r="AH367">
        <f t="shared" si="169"/>
        <v>54.663142976673107</v>
      </c>
      <c r="AI367">
        <f>90-AH367</f>
        <v>35.336857023326893</v>
      </c>
      <c r="AJ367">
        <f>IF(AI367&gt;85,0,IF(AI367&gt;5,58.1/TAN(RADIANS(AI367))-0.07/POWER(TAN(RADIANS(AI367)),3)+0.000086/POWER(TAN(RADIANS(AI367)),5),IF(AI367&gt;-0.575,1735+AI367*(-518.2+AI367*(103.4+AI367*(-12.79+AI367*0.711))),-20.772/TAN(RADIANS(AI367)))))/3600</f>
        <v>2.2708284606732028E-2</v>
      </c>
      <c r="AK367">
        <f>AI367+AJ367</f>
        <v>35.359565307933622</v>
      </c>
      <c r="AL367">
        <f t="shared" si="170"/>
        <v>172.31833238144884</v>
      </c>
    </row>
  </sheetData>
  <mergeCells count="1">
    <mergeCell ref="A1:C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Calculations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2010-02-16T14:55:33Z</dcterms:created>
  <dcterms:modified xsi:type="dcterms:W3CDTF">2018-12-03T16:17:34Z</dcterms:modified>
</cp:coreProperties>
</file>